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10080" windowHeight="8940" tabRatio="893"/>
  </bookViews>
  <sheets>
    <sheet name="MOBILIARIO  Y EQ." sheetId="4" r:id="rId1"/>
    <sheet name="EQ. DE COMPUTO" sheetId="5" r:id="rId2"/>
    <sheet name="EQ DE COMUNICACION" sheetId="6" r:id="rId3"/>
    <sheet name="EQ DE TRANSPORTE " sheetId="7" r:id="rId4"/>
    <sheet name="PROG DE COMPUTO" sheetId="8" r:id="rId5"/>
    <sheet name="AUDIO Y VIDEO" sheetId="9" r:id="rId6"/>
    <sheet name="VEHIC. UTILITARIOS" sheetId="11" r:id="rId7"/>
  </sheets>
  <definedNames>
    <definedName name="_xlnm.Print_Area" localSheetId="0">'MOBILIARIO  Y EQ.'!$B$1:$I$108</definedName>
    <definedName name="Excel_BuiltIn_Print_Area_1">#REF!</definedName>
    <definedName name="_xlnm.Print_Titles" localSheetId="3">'EQ DE TRANSPORTE '!$1:$6</definedName>
    <definedName name="_xlnm.Print_Titles" localSheetId="1">'EQ. DE COMPUTO'!$1:$6</definedName>
    <definedName name="_xlnm.Print_Titles" localSheetId="0">'MOBILIARIO  Y EQ.'!$2:$6</definedName>
  </definedNames>
  <calcPr calcId="145621"/>
</workbook>
</file>

<file path=xl/calcChain.xml><?xml version="1.0" encoding="utf-8"?>
<calcChain xmlns="http://schemas.openxmlformats.org/spreadsheetml/2006/main">
  <c r="B4" i="5" l="1"/>
  <c r="I102" i="5"/>
  <c r="I105" i="5"/>
  <c r="G9" i="6" l="1"/>
  <c r="I8" i="5"/>
  <c r="G85" i="8" l="1"/>
  <c r="B4" i="9"/>
  <c r="G52" i="9"/>
  <c r="I61" i="4" l="1"/>
  <c r="H72" i="4"/>
  <c r="H73" i="4"/>
  <c r="H108" i="4" l="1"/>
  <c r="G79" i="8"/>
  <c r="I97" i="5"/>
  <c r="I103" i="4"/>
  <c r="B4" i="8" l="1"/>
  <c r="B4" i="7"/>
  <c r="B4" i="6"/>
  <c r="G45" i="7" l="1"/>
  <c r="H45" i="7"/>
  <c r="H39" i="7"/>
  <c r="H36" i="7" l="1"/>
  <c r="H32" i="7"/>
  <c r="H29" i="7"/>
  <c r="H22" i="7"/>
  <c r="H19" i="7"/>
  <c r="H14" i="7"/>
  <c r="H10" i="7"/>
  <c r="F63" i="6"/>
  <c r="G55" i="6"/>
  <c r="G52" i="6"/>
  <c r="I85" i="5"/>
  <c r="G43" i="9" l="1"/>
  <c r="G40" i="9"/>
  <c r="G50" i="8"/>
  <c r="G63" i="6" l="1"/>
  <c r="I77" i="5"/>
  <c r="I56" i="5"/>
  <c r="I10" i="4"/>
  <c r="I93" i="4" l="1"/>
  <c r="I108" i="4" s="1"/>
  <c r="F56" i="8"/>
  <c r="F55" i="9" l="1"/>
  <c r="G55" i="9"/>
  <c r="F85" i="8"/>
  <c r="G69" i="8"/>
  <c r="H107" i="5"/>
</calcChain>
</file>

<file path=xl/comments1.xml><?xml version="1.0" encoding="utf-8"?>
<comments xmlns="http://schemas.openxmlformats.org/spreadsheetml/2006/main">
  <authors>
    <author>martin.gonzalez</author>
  </authors>
  <commentList>
    <comment ref="H78" authorId="0">
      <text>
        <r>
          <rPr>
            <b/>
            <sz val="9"/>
            <color indexed="81"/>
            <rFont val="Tahoma"/>
            <family val="2"/>
          </rPr>
          <t>martin.gonzalez:</t>
        </r>
        <r>
          <rPr>
            <sz val="9"/>
            <color indexed="81"/>
            <rFont val="Tahoma"/>
            <family val="2"/>
          </rPr>
          <t xml:space="preserve">
EN POLIZA DE DIARIO 06 DE OCTUBRE SE CANCELO  UN VENTILADOR INDUSTRIAL POR $6,999.00
</t>
        </r>
      </text>
    </comment>
  </commentList>
</comments>
</file>

<file path=xl/sharedStrings.xml><?xml version="1.0" encoding="utf-8"?>
<sst xmlns="http://schemas.openxmlformats.org/spreadsheetml/2006/main" count="762" uniqueCount="447">
  <si>
    <t>LIBRERO 5 REPISAS</t>
  </si>
  <si>
    <t>PRERROGATIVAS</t>
  </si>
  <si>
    <t>OFFICE DEPOT</t>
  </si>
  <si>
    <t>POSA16,883,529</t>
  </si>
  <si>
    <t>1 IMPRESORA MULTIFUNCIONAL LASER COLOR HP. F-7646.</t>
  </si>
  <si>
    <t>JURIDICO</t>
  </si>
  <si>
    <t>ENTER COMPUTADORAS Y SERVICIOS, S.A. DE C.V.</t>
  </si>
  <si>
    <t>3 SILLON DE 2 PLAZAS Y 1 SILLON EJECUTIVO. F-1110 Y 1111.</t>
  </si>
  <si>
    <t>1110 Y 1111.</t>
  </si>
  <si>
    <t>2 RECEPCION Y 1 CREDENZA. F-1096.</t>
  </si>
  <si>
    <t xml:space="preserve"> </t>
  </si>
  <si>
    <t>INSTITUTO ELECTORAL Y DE PARTICIPACION CIUDADANA DEL ESTADO DE JALISCO</t>
  </si>
  <si>
    <t>MOBILIARIO Y EQUIPO DE OFICINA</t>
  </si>
  <si>
    <t>No.</t>
  </si>
  <si>
    <t>DESCRIPCION</t>
  </si>
  <si>
    <t>AREA ASIGNADA</t>
  </si>
  <si>
    <t>PROVEEDOR</t>
  </si>
  <si>
    <t>FACTURA</t>
  </si>
  <si>
    <t>AIRE ACONDICIONADO</t>
  </si>
  <si>
    <t>SECRETARIA EJECUTIVA</t>
  </si>
  <si>
    <t>PARTIDOS POLITICOS</t>
  </si>
  <si>
    <t>CONSEJEROS</t>
  </si>
  <si>
    <t>INFORMATICA</t>
  </si>
  <si>
    <t>RECEPCION</t>
  </si>
  <si>
    <t>PRESIDENCIA</t>
  </si>
  <si>
    <t>CONTRALORIA</t>
  </si>
  <si>
    <t>"1998</t>
  </si>
  <si>
    <t>"1999</t>
  </si>
  <si>
    <t>"2000</t>
  </si>
  <si>
    <t>"2001</t>
  </si>
  <si>
    <t>"2002</t>
  </si>
  <si>
    <t>"2003</t>
  </si>
  <si>
    <t>TRANSFERENCIA</t>
  </si>
  <si>
    <t>"2004</t>
  </si>
  <si>
    <t>"2005</t>
  </si>
  <si>
    <t>"2006</t>
  </si>
  <si>
    <t>LIBRA SISTEMAS</t>
  </si>
  <si>
    <t>TEC ELECTRONICA</t>
  </si>
  <si>
    <t>"2007</t>
  </si>
  <si>
    <t>SISTEMAS Y TELECOMUNICACIONES EMPRESARIALES, S.A. DE C.V.</t>
  </si>
  <si>
    <t>90 Y 104</t>
  </si>
  <si>
    <t>"2009</t>
  </si>
  <si>
    <t>MG MICROS DE OCCIDENTE SA CV</t>
  </si>
  <si>
    <t xml:space="preserve"> F- 0672</t>
  </si>
  <si>
    <t>CARRETILLA HIDRAULICA</t>
  </si>
  <si>
    <t>TOYOTA</t>
  </si>
  <si>
    <t>JTEGD20V740015607</t>
  </si>
  <si>
    <t>DACION EN PAGO P. ALIANZA</t>
  </si>
  <si>
    <t>SENTRA 2003 ROJO</t>
  </si>
  <si>
    <t>3N1CB51S13K232739</t>
  </si>
  <si>
    <t>U 00768</t>
  </si>
  <si>
    <t>TSURU SEDAN</t>
  </si>
  <si>
    <t>3N1EB31S66K323071</t>
  </si>
  <si>
    <t>3N1EB31S16K322748</t>
  </si>
  <si>
    <t>19/12/007</t>
  </si>
  <si>
    <t>TOYOTA RAV 4</t>
  </si>
  <si>
    <t>JTMZD33V386061792</t>
  </si>
  <si>
    <t>2T3ZF33V69W001743</t>
  </si>
  <si>
    <t>2T3ZF33V39W001425</t>
  </si>
  <si>
    <t>2T3ZF33V29W001688</t>
  </si>
  <si>
    <t>2T3ZF33V09W001821</t>
  </si>
  <si>
    <t>2T3ZF33V29W001920</t>
  </si>
  <si>
    <t>OFICIALIA DE PARTES</t>
  </si>
  <si>
    <t xml:space="preserve">                                             </t>
  </si>
  <si>
    <t>DAFCOM, S.A. DE C.V.</t>
  </si>
  <si>
    <t>ESPINOSA SANCHEZ HECTOR MANUEL</t>
  </si>
  <si>
    <t>PEREZ VERDIA MARQUEZ OLGA CECILIA</t>
  </si>
  <si>
    <t>LIBRA SISTEMAS, S.A. DE C.V.</t>
  </si>
  <si>
    <t>NISSAN ESTACAS D/H</t>
  </si>
  <si>
    <t>3N6DD25T0BK010511</t>
  </si>
  <si>
    <t>RECURSOS MATERIALES</t>
  </si>
  <si>
    <t>1 DISCO DURO DE ALMACENAMIENTO. F-134.</t>
  </si>
  <si>
    <t>CPU INFO TMX220 ARM11 1G, PANTALLA 10" LCD, RAM 128 DDR1 1GB, BATERIA 3800 MAHCAMARA 1.3 MPIX</t>
  </si>
  <si>
    <t>MARIANO QUINTERO ZARAGOZA</t>
  </si>
  <si>
    <t>EQUIPO AIRE ACONDICIONADO MINI SPLIT 1.5 TONELADAS MARCA GALANZ</t>
  </si>
  <si>
    <t>HECTOR MANUEL ESPINOSA SNACHEZ</t>
  </si>
  <si>
    <t>29426 D-52 MZO</t>
  </si>
  <si>
    <t>28989 D-02 ENE</t>
  </si>
  <si>
    <t>TABLET MEBOOK URNA ELECTRONICA 4ª GENERACION.</t>
  </si>
  <si>
    <t>MEBOOX, S.A. DE C.V.</t>
  </si>
  <si>
    <t>1 SILLON DE 2 PLAZAS. F-1086.</t>
  </si>
  <si>
    <t>SUMINISTRO E INSTALACION EQUIPO AIRE ACONDICIONADO</t>
  </si>
  <si>
    <t>GUTIERREZ ROMO LEONARDO</t>
  </si>
  <si>
    <t>SERVIDOR DE SEGURIDADA FIREWALL.</t>
  </si>
  <si>
    <t>29818 D-26 JUL</t>
  </si>
  <si>
    <t>EQUIPO PARA PROTOTIPO URNA ELECTRONICA 4ª GEBERACION.</t>
  </si>
  <si>
    <t>MEEBOX, S.A DE C.V.</t>
  </si>
  <si>
    <t>3 EQUIPOS DE AIRE ACONDICIONADO</t>
  </si>
  <si>
    <t>SUMINISTRO E INSTALACION DE COMPRESOR</t>
  </si>
  <si>
    <t>CAPACITACION.</t>
  </si>
  <si>
    <t>UNA ISLA EJECUTIVA</t>
  </si>
  <si>
    <t>SUMINISTRO E INSTALACION 3 EQUIPOS AIRE ACONDICIONADO</t>
  </si>
  <si>
    <t>DIRECCION Y AREAS COMUNES UFRPP</t>
  </si>
  <si>
    <t>1 IMPRESORA MULTIFUNCIONAL</t>
  </si>
  <si>
    <t>CONJUNTO EJEC. MOD. GRECO C/SOPORTE CILINDRO COLOR CAOBA NEGRO, ARCHIVERO ORIZANTAL C/LIBRERO 1.10 X .50 CAOBA-NEGRO, SILLON EJECUTIVO MOD. ERGOPLUS MALLA NEGRO Y SILLON VISITANTE  MOD. RE-1018 REQUIZ NEGRO</t>
  </si>
  <si>
    <t>DIRECCION DE TRANSPARENCIA</t>
  </si>
  <si>
    <t>ELEGANZA MUEBLES DE OFICINA, S.A. DE C.V.</t>
  </si>
  <si>
    <t>9755 Y 9738</t>
  </si>
  <si>
    <t>5 AIRES ACONDICIONADOS. F-2457.</t>
  </si>
  <si>
    <t>2 PRERROGATIVAS, 1 EDICION, 1 PARTICIP CIUDADANA Y 1 TRANPARENCIA.</t>
  </si>
  <si>
    <t>30198 Y 30275 D-7 SEP</t>
  </si>
  <si>
    <t>2 TARJETAS DE MEMORIA</t>
  </si>
  <si>
    <t>30585 D-57 SEP</t>
  </si>
  <si>
    <t>1 CONJUNTO EJECUTIVO, 1 LIBRERO Y 2 SILLONES.</t>
  </si>
  <si>
    <t>DIRECCION GENERAL</t>
  </si>
  <si>
    <t>30530 D-37 OCT</t>
  </si>
  <si>
    <t xml:space="preserve">CONMUTADOR TELEF. SAMSUNG USADO 308 </t>
  </si>
  <si>
    <t>1 LIBRERO Y 1 SILLON EJECUTIVO. F-9859.</t>
  </si>
  <si>
    <t>OFICINA DIRECTOR GENERAL.</t>
  </si>
  <si>
    <t>2 CONMUTADOR, 2 TELEFONO MULTILINEA, INSTALACION Y PROGRAMAC</t>
  </si>
  <si>
    <t>30393 D-39 OCT</t>
  </si>
  <si>
    <t>MESA DE JUNTAS DE 0.90 DE DIAMETRO, BASE DE CRUZ, COLOR NEGRO</t>
  </si>
  <si>
    <t>CADGRAFICS DE OCCIDENTE, S.A. DE C.V.</t>
  </si>
  <si>
    <t>|</t>
  </si>
  <si>
    <t>LUDECK DE MEXICO, S.A. DE C.V.</t>
  </si>
  <si>
    <t>URNAS ELECTRONICAS NUM. PATENTE 333-0003-03-3303_Rev A</t>
  </si>
  <si>
    <t>POUNCE CONSULTING, S.A. DE C.V.</t>
  </si>
  <si>
    <t>30808 D-9 NOV</t>
  </si>
  <si>
    <t>CAMARA FOTOGRAFICA</t>
  </si>
  <si>
    <t>COMUNICACION SOCIAL.</t>
  </si>
  <si>
    <t>SEARS OPERADORA MEXICO, S.A. DE C.V.</t>
  </si>
  <si>
    <t>RELOJ CHECADOR</t>
  </si>
  <si>
    <t>BESSER TIME &amp; PARKING S.A. DE C.V.</t>
  </si>
  <si>
    <t>T O T A L</t>
  </si>
  <si>
    <t>50 COMPLEMENTO 50% RELOJ CHECADOR. F-560.</t>
  </si>
  <si>
    <t>SUMINIS E INSTALAC AIRE ACONDICIONADO Y REPARACION MINISPLIT</t>
  </si>
  <si>
    <t>COMUNICACION SOCIAL Y PRESIDENCIA</t>
  </si>
  <si>
    <t>CAFETERA AUTOMATICA</t>
  </si>
  <si>
    <t>PATIN INDUSTRIAL PARA BODEGA</t>
  </si>
  <si>
    <t>DIRECCION ADMINISTRATIVA</t>
  </si>
  <si>
    <t>4 LECTORAS RFID MARCA CSL MODELO 101-2-CP</t>
  </si>
  <si>
    <t>TEC ELECTRONICA SA DE CV</t>
  </si>
  <si>
    <t>TEC8826</t>
  </si>
  <si>
    <t>LUDECK DE MEXICO SA DE CV</t>
  </si>
  <si>
    <t>E0002618</t>
  </si>
  <si>
    <t>1 IMPRESORA MULTIFUNCIONAL HP COLOR  LASER JET</t>
  </si>
  <si>
    <t>E0002646</t>
  </si>
  <si>
    <t xml:space="preserve">CONTRATO CISCO SMARTNET </t>
  </si>
  <si>
    <t>SUSCOC GUADALAJARA, SA DE CV</t>
  </si>
  <si>
    <t>1 IMPRESORA HP LASERJET 400 COLOR</t>
  </si>
  <si>
    <t>LIBRA SISTEMAS, SA DE CV</t>
  </si>
  <si>
    <t xml:space="preserve">WINDOWS SERVER 2008 R2/1 RACK 1 SWITCH KV </t>
  </si>
  <si>
    <t>PARABYTE S DE RL DE CV</t>
  </si>
  <si>
    <t>5011- 5012</t>
  </si>
  <si>
    <t>1 SISTEMA DE ALMACENAMIENTO  SAN EMC VNX5300</t>
  </si>
  <si>
    <t>5009-5010</t>
  </si>
  <si>
    <t>SQLSVRENT LICSAPK  1 AÑO</t>
  </si>
  <si>
    <t>EQUIPOS COMPUTACIONALES DE OCCIDENTE, SA DE CV</t>
  </si>
  <si>
    <t>F-10346</t>
  </si>
  <si>
    <t>PD 13</t>
  </si>
  <si>
    <t xml:space="preserve">LIQUIDACION 1200 URNAS ELECTRONICAS </t>
  </si>
  <si>
    <t>PD 62</t>
  </si>
  <si>
    <t>IMPRESORA MATRIZ EPSONLX300</t>
  </si>
  <si>
    <t>OFFICE DEPOT DE MEXICO, SA DE CV</t>
  </si>
  <si>
    <t>601 260</t>
  </si>
  <si>
    <t>CAFETERA ESPRESERIA  AUTOMATICA ROJA</t>
  </si>
  <si>
    <t>PALACIO DE HIERRO SA DE CV</t>
  </si>
  <si>
    <t>CORPORATIVO BDG SA DE CV</t>
  </si>
  <si>
    <t>RUEDAS Y RODAJAS INDUSTRIALES</t>
  </si>
  <si>
    <t>RECEPTOR DE DOCTOS FOLIADOR MCA LTHEM</t>
  </si>
  <si>
    <t>RELOJES Y COMPLEMENTOS</t>
  </si>
  <si>
    <t>A8230</t>
  </si>
  <si>
    <t>1 LIBRERO COLOR CAOBA Y NEGRO</t>
  </si>
  <si>
    <t>ELEGANZA MUEBLES OFICINA SA DE CV</t>
  </si>
  <si>
    <t>10018 B</t>
  </si>
  <si>
    <t>4 GENERADORES 7.5KVA. 12 OPH EVANS</t>
  </si>
  <si>
    <t>INSTALACIONES ORGANIZACIÓN</t>
  </si>
  <si>
    <t>FERRETERIAS CALZADA, SA DE CV</t>
  </si>
  <si>
    <t xml:space="preserve">EXTRACTORES DE AIRE </t>
  </si>
  <si>
    <t>INSTALACIONES BODEG GENERAL</t>
  </si>
  <si>
    <t>MAQ. Y EX. DE ASP Y EXT DE AIRE NVO MIL, SA DE CV</t>
  </si>
  <si>
    <t>VIDEO CAMARA SONY PMW-EX1R</t>
  </si>
  <si>
    <t>COMUNICACIÓN SOCIAL</t>
  </si>
  <si>
    <t>LABORATORIO JULIO,SA DE CV</t>
  </si>
  <si>
    <t>N-4117</t>
  </si>
  <si>
    <t>A-685  A-699</t>
  </si>
  <si>
    <t>PODIUM MADERA, SILLA PERIQUERA, MESA LAPTOP</t>
  </si>
  <si>
    <t>AUDITORIO IEPC</t>
  </si>
  <si>
    <t>ZNK ENTRETENIMIENTO SC</t>
  </si>
  <si>
    <t>E-520</t>
  </si>
  <si>
    <t>32364 PD 65</t>
  </si>
  <si>
    <t>ACTUALIZACION SISTEMA OPERATIVO MAC</t>
  </si>
  <si>
    <t>A1908</t>
  </si>
  <si>
    <t>RENOVACION LICENCIA OFICE PROFESIONAL</t>
  </si>
  <si>
    <t>A05981</t>
  </si>
  <si>
    <t>HMTAS P BASE DE DATOS SOFTWARE REDGATE SIL</t>
  </si>
  <si>
    <t>250 LICENCIA WINPRO UPGRDSAPK</t>
  </si>
  <si>
    <t>A9259</t>
  </si>
  <si>
    <t>A05186</t>
  </si>
  <si>
    <t>MICROSOFT VISUAL STUDIO PROFESIONAL</t>
  </si>
  <si>
    <t>SOFTWARE AUTOCAD PARA MAC</t>
  </si>
  <si>
    <t>A05122</t>
  </si>
  <si>
    <t>16E</t>
  </si>
  <si>
    <t>AIRE ACONDICIONADO  BODEGA GRAL</t>
  </si>
  <si>
    <t>DIRECCION DE INFORMATICA</t>
  </si>
  <si>
    <t>PROTECCIONES ELECTRICAS Y SISTEMAS DE AIRE SA DE CV</t>
  </si>
  <si>
    <t>32235   PD 54</t>
  </si>
  <si>
    <t>34352   PD 167</t>
  </si>
  <si>
    <t>34762  - 35093</t>
  </si>
  <si>
    <t>34769    35586</t>
  </si>
  <si>
    <t>34347  PD 92 ABRIL</t>
  </si>
  <si>
    <t>BODEGA LOGISTICA URNAS ELECTRONICAS (INFORMATICA)</t>
  </si>
  <si>
    <t>CONTRALORIA GENERAL</t>
  </si>
  <si>
    <t>FISCALIZACION</t>
  </si>
  <si>
    <t>EQUIPOS DE COMPUTO DE IEPC (INFORMATICA)</t>
  </si>
  <si>
    <t>BODEGA SITE P/URNAS ELECTRONICAS (INFIORMATICA)</t>
  </si>
  <si>
    <t>ALMACEN DE DATOS URNAS ELECTRONICAS Y EDIFICIO CENTRAL</t>
  </si>
  <si>
    <t>NO BREAK A PC SMART UPS (FUENTE DE PODER)</t>
  </si>
  <si>
    <t>URNAS ELECTRONICAS BODEGAS GENERALES</t>
  </si>
  <si>
    <t>CONTABILIDAD</t>
  </si>
  <si>
    <t>BODEGA GENERAL IEPC</t>
  </si>
  <si>
    <t>1,200 LICENCIAS  WINDOWS 7 STARTER URNAS ELECTRONICAS</t>
  </si>
  <si>
    <t>PROYECTO TEKEFIBIS MOVILES  50%</t>
  </si>
  <si>
    <t>34175   PD 86</t>
  </si>
  <si>
    <t>50% FINIQUITO PARA VIDEO CAMARA</t>
  </si>
  <si>
    <t>DISTRIBUIDORA LA HIDROCALIDA, S.A. DE C.V.</t>
  </si>
  <si>
    <t>F-39</t>
  </si>
  <si>
    <t>24/05/812</t>
  </si>
  <si>
    <t>LABORATORIOS JULIO, S.A. DE C.V.</t>
  </si>
  <si>
    <t>31/05/812</t>
  </si>
  <si>
    <t>F-206</t>
  </si>
  <si>
    <t xml:space="preserve">2 FLASH NIKON SPEEDLIGHT MOD. SB-910. </t>
  </si>
  <si>
    <t>F-193</t>
  </si>
  <si>
    <t xml:space="preserve">1 CAM. DIG. NIKON D5100 Y 2 TARJ. SD CLASE 10 SD-16GB. </t>
  </si>
  <si>
    <t>1 CAMARA DIG. NIKON D90 Y 1 LENTE NIKON AF-S NIKKOR.</t>
  </si>
  <si>
    <t>M4474</t>
  </si>
  <si>
    <t>HOME DEPOT MEXICO S DE R L DE CV</t>
  </si>
  <si>
    <t>F-307457 F-252748</t>
  </si>
  <si>
    <t>SILLA EJECUTIVA MESH GRIS</t>
  </si>
  <si>
    <t>INSTALACONES ORGANIZACIÓN</t>
  </si>
  <si>
    <t>TARJETAS DE CONTROL DE UPS 9355</t>
  </si>
  <si>
    <t>ALTA TECNOLOGIA Y SERVICIOS A SISTEMAS, SA DE CV</t>
  </si>
  <si>
    <t>MEZLCADORA DE 12 CANALES</t>
  </si>
  <si>
    <t>VIEWHAUS SISTEMAS SA DE CV</t>
  </si>
  <si>
    <t>SUMINISTRO DE  (1) UTX P1 TRANSMISOR ENCHUFABLE</t>
  </si>
  <si>
    <t>TARJETAS DE MEMORIA EXPRESS CAR Y LECTOR DE MOMORIAS</t>
  </si>
  <si>
    <t>FINIQUITO INSTALACION DE AIRE ACONDICIONADO</t>
  </si>
  <si>
    <t>BODEGA GENERAL</t>
  </si>
  <si>
    <t xml:space="preserve">3 AIRES ACONDICIONADOS </t>
  </si>
  <si>
    <t>1  EN PRESIDENCIA 2 EN JURIDICO</t>
  </si>
  <si>
    <t>CASTELLANOS URSUA JOSE ANTONIO</t>
  </si>
  <si>
    <t>F-1631-1632</t>
  </si>
  <si>
    <t>1TABLET IAPD Y FUNDA</t>
  </si>
  <si>
    <t>RENOVACION DE LICENCIA  SOPORTE SMARTNET POR UN AÑO</t>
  </si>
  <si>
    <t>RENOVACION DE LICENCIA BASE Y PLUS</t>
  </si>
  <si>
    <t>505 FINIQUITO  APLICACIÓN PROY TELEFONOS MOVILES</t>
  </si>
  <si>
    <t>SUMINISTRO DE AIRE ACONDICIONADO 1 TONELADA</t>
  </si>
  <si>
    <t>CALDERON CARRILLO ENRIQUE FRANCISCO</t>
  </si>
  <si>
    <t xml:space="preserve">1TABLET IAPD </t>
  </si>
  <si>
    <t>A8019</t>
  </si>
  <si>
    <t>A8434</t>
  </si>
  <si>
    <t>TEC12007</t>
  </si>
  <si>
    <t>IMPRESORA SEMI INDUSTRIAL  B-SA4TP (PLASTICA)</t>
  </si>
  <si>
    <t>DIRECCIN DE INFORMATICA</t>
  </si>
  <si>
    <t>TEC-12007</t>
  </si>
  <si>
    <t>RENOVACION ANUAL  FORTINGATE 100C MODALIDAD 8X5</t>
  </si>
  <si>
    <t>27E</t>
  </si>
  <si>
    <t>FE 27</t>
  </si>
  <si>
    <t>SOFTWARE EDICION PROFESIOAL DE DISEÑO DE ETIQUETAS</t>
  </si>
  <si>
    <t>POLIZA DE SERVICIO ANUAL  250 LICENCIAS McAFEE PROTECCION</t>
  </si>
  <si>
    <t>A07140</t>
  </si>
  <si>
    <t>1  LIBRERO COMPLETO SIN PUERTAS COLOR CEREZO NEGRO</t>
  </si>
  <si>
    <t>APOYO EMPRESARIALES OLMOS, SA DE CV</t>
  </si>
  <si>
    <t>5 AUDIFONOS MARCA SONY MODELO MDR-200</t>
  </si>
  <si>
    <t>COMERCIAL UNIVER 300 SA DE CV</t>
  </si>
  <si>
    <t>1 TRIPIE LIBEC PARA CAMARA SONY MODELO XDCAM EX</t>
  </si>
  <si>
    <t>SUMINISTRO E INSTALACION DE AIRE ACONDICIONADO</t>
  </si>
  <si>
    <t>50% ANTICIPO LICENCIA PROG</t>
  </si>
  <si>
    <t>PD 06</t>
  </si>
  <si>
    <t>CANCELAR  1 VENTILADOR INDUTRIAL CH-35886</t>
  </si>
  <si>
    <t>35886 PD-104</t>
  </si>
  <si>
    <t>1 IMPRESORA PORTATIL HP INALAMBRICA BLUETOOTH</t>
  </si>
  <si>
    <t>PD-66</t>
  </si>
  <si>
    <t>50% RESTANTE LICENCIA PROG</t>
  </si>
  <si>
    <t>PD-161</t>
  </si>
  <si>
    <t>BAJA POR ROBO IPAD A CARGO PRD</t>
  </si>
  <si>
    <t>PRD</t>
  </si>
  <si>
    <t>BAJA POR ROBO IPAD A CARGO MOVIMIENTO CIUDADANO</t>
  </si>
  <si>
    <t>MOVIMIENTO CIUDADANO</t>
  </si>
  <si>
    <t>3N1EB31S66K323846</t>
  </si>
  <si>
    <t xml:space="preserve">PD-02 </t>
  </si>
  <si>
    <t>45594 D-42 ABR</t>
  </si>
  <si>
    <t xml:space="preserve">PENDIENTE </t>
  </si>
  <si>
    <t>SISTEMAS EMPRESARIALES DABO, S.A. DE C.V.</t>
  </si>
  <si>
    <t>2 iPADS MINI NEGRAS64GB WiFi + CELULAR</t>
  </si>
  <si>
    <t>1 iPAD NEGRA 4ta GENERACION 64GB WiFi + CELULAR</t>
  </si>
  <si>
    <t>PD-08 JULIO</t>
  </si>
  <si>
    <t>PD-09 JULIO</t>
  </si>
  <si>
    <t>PD-33 JULIO</t>
  </si>
  <si>
    <t>PD-02</t>
  </si>
  <si>
    <t>COSTO</t>
  </si>
  <si>
    <t>LIBRERO MANNHATTHAN</t>
  </si>
  <si>
    <t>4 VENTILADOR INDUSTRIAL</t>
  </si>
  <si>
    <t>BAJA POR ROBO IPAD A Cargo de</t>
  </si>
  <si>
    <t>ANUAL</t>
  </si>
  <si>
    <t>EQUIPO DE COMPUTO</t>
  </si>
  <si>
    <t>EQUIPO DE COMUNICACIÓN</t>
  </si>
  <si>
    <t>PROGRAMA DE COMPUTO</t>
  </si>
  <si>
    <t>AUDIO Y VIDEO</t>
  </si>
  <si>
    <t>FEHA DE INVERSION</t>
  </si>
  <si>
    <t>2010</t>
  </si>
  <si>
    <t>CAMARA HD HERO 3</t>
  </si>
  <si>
    <t>AL 07 ENERO DE 2012</t>
  </si>
  <si>
    <t xml:space="preserve">A CARGO DE </t>
  </si>
  <si>
    <t>A R E A</t>
  </si>
  <si>
    <t>VEHICULO</t>
  </si>
  <si>
    <t xml:space="preserve">T I P O </t>
  </si>
  <si>
    <t>COLOR</t>
  </si>
  <si>
    <t>AÑO</t>
  </si>
  <si>
    <t>PLACAS</t>
  </si>
  <si>
    <t>No. SERIE</t>
  </si>
  <si>
    <t>INV.</t>
  </si>
  <si>
    <t>RAV4</t>
  </si>
  <si>
    <t>PLATA TITATIUM</t>
  </si>
  <si>
    <t>JDB 5373</t>
  </si>
  <si>
    <t>NISSAN</t>
  </si>
  <si>
    <t xml:space="preserve">CONSEJEROS </t>
  </si>
  <si>
    <t>PLATA</t>
  </si>
  <si>
    <t xml:space="preserve">JGB 8168 </t>
  </si>
  <si>
    <t>RAV 4</t>
  </si>
  <si>
    <t>BLANCO ICEBERG</t>
  </si>
  <si>
    <t>JGX-6482</t>
  </si>
  <si>
    <t>NEGRO</t>
  </si>
  <si>
    <t>JGX-6483</t>
  </si>
  <si>
    <t>VINO</t>
  </si>
  <si>
    <t>JGX-6430</t>
  </si>
  <si>
    <t>JGX-6429</t>
  </si>
  <si>
    <t>JGX-6889</t>
  </si>
  <si>
    <t>ESTACAS</t>
  </si>
  <si>
    <t>RELACION  DE EQUIPO DE TRANSPORTE ( VEHICULOS PROPIOS Y COMODATO )</t>
  </si>
  <si>
    <t>VEHICULOS UTILITARIOS AL SERVICIO DEL IEPCJ ( PROPIOS )</t>
  </si>
  <si>
    <t>SECRETARÍA EJECUTIVA</t>
  </si>
  <si>
    <t>ALMACÉN</t>
  </si>
  <si>
    <t>BLANCA</t>
  </si>
  <si>
    <t>VEHICULOS UTILITARIOS AL SERVICIO DEL IEPCJ ( C O M O D A T O )</t>
  </si>
  <si>
    <t>CHEVY</t>
  </si>
  <si>
    <t xml:space="preserve">MONZA </t>
  </si>
  <si>
    <t>Blanco</t>
  </si>
  <si>
    <t>JHZ 3447</t>
  </si>
  <si>
    <t>JHZ 3495</t>
  </si>
  <si>
    <t>JHZ 3442</t>
  </si>
  <si>
    <t xml:space="preserve">FORD </t>
  </si>
  <si>
    <t xml:space="preserve">RANGER </t>
  </si>
  <si>
    <t>JS 01 448</t>
  </si>
  <si>
    <t>JS 06 026</t>
  </si>
  <si>
    <t>JS 01 489</t>
  </si>
  <si>
    <t>JS 01 492</t>
  </si>
  <si>
    <t xml:space="preserve">RAM </t>
  </si>
  <si>
    <t xml:space="preserve"> 4X4 </t>
  </si>
  <si>
    <t>JS 02 343</t>
  </si>
  <si>
    <t>JS 02 338</t>
  </si>
  <si>
    <t>JS 02 340</t>
  </si>
  <si>
    <t>ORGANIZACIÓN</t>
  </si>
  <si>
    <t>JS 02 333</t>
  </si>
  <si>
    <t xml:space="preserve"> 4000 REDILAS </t>
  </si>
  <si>
    <t>JS 02 178</t>
  </si>
  <si>
    <t>JS 02 173</t>
  </si>
  <si>
    <t xml:space="preserve"> HIACE 15  PASAJEROS</t>
  </si>
  <si>
    <t>JAL 4060</t>
  </si>
  <si>
    <t>FORD</t>
  </si>
  <si>
    <t>VAN PANEL ECONOLINE</t>
  </si>
  <si>
    <t>JH 01 596</t>
  </si>
  <si>
    <t>ARTURO RECHY AGUIRRE</t>
  </si>
  <si>
    <t>JH 01 610</t>
  </si>
  <si>
    <t>DODGE</t>
  </si>
  <si>
    <t xml:space="preserve">VAN 1000 BASICA </t>
  </si>
  <si>
    <t>JH 02 227</t>
  </si>
  <si>
    <t>JH 02 226</t>
  </si>
  <si>
    <t>ROBO  TSURU SEDAN</t>
  </si>
  <si>
    <t>10 MICROFONOS INALÁMBRICOS</t>
  </si>
  <si>
    <t>JR-81643</t>
  </si>
  <si>
    <t>BAJA POR ROBO IPAD A CARGO DEL CONSEJERO PRESIDENTE JOSE TOMAS FIGUEROA</t>
  </si>
  <si>
    <t>BAJA POR ROBO IPAD A CARGO DEL CONSEJERO DR NAUHCATZIN T.</t>
  </si>
  <si>
    <t>BAJA POR ROBO IPAD A CARGO DEL REPRESENTANTE DEL P. P.</t>
  </si>
  <si>
    <t>2 SILLAS</t>
  </si>
  <si>
    <t>2 0 1 6</t>
  </si>
  <si>
    <t>DANIEL CHÁVEZ AGUILAR</t>
  </si>
  <si>
    <t>MIRIAM G. GUTIÉRREZ MORA</t>
  </si>
  <si>
    <t>HUGO RODRÍGUEZ HEREDIA</t>
  </si>
  <si>
    <t>HÉCTOR L. OJEDA G. VALDIVIA</t>
  </si>
  <si>
    <t>HÉCTOR GALLEGO ÁVILA</t>
  </si>
  <si>
    <t>VICTOR D. MEDINA VÁZQUEZ</t>
  </si>
  <si>
    <t>SERGIO A. ZAVALA ÁVALOS</t>
  </si>
  <si>
    <t>SRIA. TÉCNICA DE COMISIONES</t>
  </si>
  <si>
    <t>EDUCACIÓN CÍVICA</t>
  </si>
  <si>
    <t>CONTRALORÍA</t>
  </si>
  <si>
    <t xml:space="preserve">SALA PARA 8 PERSONAS </t>
  </si>
  <si>
    <t xml:space="preserve">AIRE ACONDICIONADO MARCA MIRAGE TITANIUM, CAPACIDAD 18,000 BTUS. </t>
  </si>
  <si>
    <t>49031-49396</t>
  </si>
  <si>
    <t>100 TERMINALES DE CAPTURA REMOTA Vx520 TRIO (SIN CONTACTIESS) CON SCRIPT ITSEC023V12</t>
  </si>
  <si>
    <t>SWICH CISCO CAPA 3 CATALIST 2650 48 PORT FULL POD 4X1G ULINK LAN BASE MODELO WS-C3650-48FS-L NUMERO DE SERIE FDO1906E0WA, FDO1826Q050 FDO1906E0W4 FDO 1826Q050 FDO1906E0W3. CONSOLE CABLE 6FT WITH USB TYPE A AND MINI B. SOPORTE SMARTNET 8X5XNBD CISCO CATALYST 3650 48 PORT FULL POE 4X</t>
  </si>
  <si>
    <t xml:space="preserve">UNIDAD DE ALMACENAMIENTO NAS MODELO E7W74A STORE EASY 1440 DE 16 TB Y FUENTE DE PODER REDUNDANTE 3 AÑOS DE GARANTIA Y SOPORTE NP. E7W74A </t>
  </si>
  <si>
    <t>SERVIDOR DE RESPALDO DE VIRTUALIZACIN: SERVIDOR DE RACK HP DL380 GEN9 8SF, CON 2 PROCESADORES E5-2620v3, 32GB DE RAM, 2 DISCOS DUROS SATA SSD DE 80 GB PARA SO, 8 DISCOS SAS DE 1TB A 7.2K RPM, TARJETA CONTROLADORA DE 2 GB DE CACHE, 2HBAs DE FIBRA, 2 FUENTES DE PODER REDUNDANTE, DVD-ROM, 2 TARJETAS NIC, SOPORTE 2 AÑOS GARANTIA</t>
  </si>
  <si>
    <t>2 SERVIDOR DE ALMACENAMIENTO Y MANEJO DE INFORMACION. SERVIDOR HP PROLLANT DL380 Gen9 CON 2 PROCESADORES E5-2640v3, 96GB DE MEMORIA RAM PC4-2133 4 PUERTOS GIGABIT ETHERNET ADICIONALES, UN PUERTO 10/100 ADICIONAL PARA ADMINISTRACION REMOTA, 2 PUERTOS FC DE ALMENOS 8 GB EN TARJETA INDEPENDIENTES, FUENTES REDUNDANTES, CD-ROM MEMORIA SD DE 8GB INTERNA.</t>
  </si>
  <si>
    <t xml:space="preserve">1 UNIDAD DE ALMACENAMIENTO Y GABINETE. U EQUIPO DE ALMACENAMIENTO HP MSA 2040 QUE INCLUYE 2 CONTROLADORAS FC, 10 DISCOS DE 450 GB A 10K RPM, CONEXIÓN DIRECTA A SERVIDORES, SOPORTE POR 3 AÑOS, I GABINETE RACK DE 2 METROS CON 2 PDU DE 4.9 KVA, CONECTORES NEMA L6-30P, ESTABILIZADOR GARANTIA 3 AÑOS </t>
  </si>
  <si>
    <t xml:space="preserve">1 SOFTWARE PARA IMPLEMENTACION, VIRTUALIZACIN Y REPALDO. 1 SOFTWARE DE VIRTUALIZACION VMWAVE-VMW V DPH ESSPLUS KIT 6P 3YR SW </t>
  </si>
  <si>
    <t>PROJECT PROFESSINAL 2013 GOBIERNO</t>
  </si>
  <si>
    <t xml:space="preserve">SOFTWARE DE RESPALDO DE AMBIENTES VIRTUALIZADOS: SOFTWARE VEEAM BACKUP ESSENTIALS ENTERPRISE PLUS 2 SOCKET BUNDLE FOR VMWARE-PUBLIC SECTOR, </t>
  </si>
  <si>
    <t>VMw vSph EssPlus Kit 6P 3yr SW</t>
  </si>
  <si>
    <t>JOSE DE JESUS GÓMEZ VALLE</t>
  </si>
  <si>
    <t>MANUEL MARCOS GUTIÉRREZ CASTELLANOS</t>
  </si>
  <si>
    <t>GUILLERMO AMADO ALCARAZ CROSS</t>
  </si>
  <si>
    <t>INFORMÁTICA</t>
  </si>
  <si>
    <t>CR-V ( HONDA )</t>
  </si>
  <si>
    <t>Gris</t>
  </si>
  <si>
    <t>JLS 1021</t>
  </si>
  <si>
    <t>GRISELDA BEATRIZ RANGEL JUÁREZ</t>
  </si>
  <si>
    <t>MA. VIRGINIA GUTIÉRREZ VILLALVAZO</t>
  </si>
  <si>
    <t>ERIKA CECILIA RUVALVABA CORRAL</t>
  </si>
  <si>
    <t>MARIO ALBERTO RAMOS GONZÁLEZ</t>
  </si>
  <si>
    <t>SAYANI MOZKA ESTRADA</t>
  </si>
  <si>
    <t>MARIA DE LOURDES BECERRA LOPEZ</t>
  </si>
  <si>
    <t>MOISES PEREZ VEGA</t>
  </si>
  <si>
    <t>COORD GRAL DE ENLACE y PROTOCOLO</t>
  </si>
  <si>
    <t>MARCELINO PEREZ CARDIEL</t>
  </si>
  <si>
    <t>RAMIRO GARZON CONTRERAS</t>
  </si>
  <si>
    <t>SAUL DELGADILLO GONZALEZ</t>
  </si>
  <si>
    <t>IGUALDAD DE GENERO</t>
  </si>
  <si>
    <t>IVANHOE RAMIREZ RODRIGUEZ</t>
  </si>
  <si>
    <t>ADQUISISCIONES VARIAS 1997</t>
  </si>
  <si>
    <t>ADQUISISCIONES VARIAS 1996</t>
  </si>
  <si>
    <t>ADQUISISCIONES VARIAS 1998</t>
  </si>
  <si>
    <t>ADQUISISCIONES VARIAS 1999</t>
  </si>
  <si>
    <t>ADQUISISCIONES VARIAS 2000</t>
  </si>
  <si>
    <t>ADQUISISCIONES VARIAS 2001</t>
  </si>
  <si>
    <t>ADQUISISCIONES VARIAS 2002</t>
  </si>
  <si>
    <t>ADQUISISCIONES VARIAS 2003</t>
  </si>
  <si>
    <t>ADQUISISCIONES VARIAS 2004</t>
  </si>
  <si>
    <t>ADQUISISCIONES VARIAS 2005</t>
  </si>
  <si>
    <t>ADQUISISCIONES VARIAS 2006</t>
  </si>
  <si>
    <t>ADQUISISCIONES VARIAS 2007</t>
  </si>
  <si>
    <t>ADQUISISCIONES VARIAS 2008</t>
  </si>
  <si>
    <t>ADQUISISCIONES VARIAS 2009</t>
  </si>
  <si>
    <t>ADQUISISCIONES VARIAS 2010</t>
  </si>
  <si>
    <t xml:space="preserve">PD-38 </t>
  </si>
  <si>
    <t>MEZCLADORA DIGITAL ALLEN &amp; HEATH QU-16</t>
  </si>
  <si>
    <t>"1997</t>
  </si>
  <si>
    <t>"2008</t>
  </si>
  <si>
    <t>NO SE REALIZARON ADQUISISIONES</t>
  </si>
  <si>
    <t>HECTOR JAVIER DIAZ SANCHEZ</t>
  </si>
  <si>
    <t>DIRECCION JURIDICA</t>
  </si>
  <si>
    <t>PE-708</t>
  </si>
  <si>
    <t xml:space="preserve">LAPTOP DELL INSPIRON </t>
  </si>
  <si>
    <t>IMPRESORA OFICCEJET HP7110</t>
  </si>
  <si>
    <t>PE-852</t>
  </si>
  <si>
    <t>AL 31 DE DICIEMBRE DEL 2016</t>
  </si>
  <si>
    <t>A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</si>
</sst>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\-??_-;_-@_-"/>
    <numFmt numFmtId="165" formatCode="dd\-mm\-yy;@"/>
    <numFmt numFmtId="166" formatCode="_-* #,##0_-;\-* #,##0_-;_-* \-??_-;_-@_-"/>
    <numFmt numFmtId="167" formatCode="dd/mm/yy"/>
    <numFmt numFmtId="168" formatCode="_-* #,##0_-;\-* #,##0_-;_-* &quot;-&quot;??_-;_-@_-"/>
  </numFmts>
  <fonts count="3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8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3"/>
      <name val="Trebuchet MS"/>
      <family val="2"/>
    </font>
    <font>
      <sz val="8"/>
      <name val="Trebuchet MS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Trebuchet MS"/>
      <family val="2"/>
    </font>
    <font>
      <sz val="12"/>
      <name val="Trebuchet MS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28" fillId="0" borderId="0" applyFill="0" applyBorder="0" applyAlignment="0" applyProtection="0"/>
    <xf numFmtId="0" fontId="10" fillId="22" borderId="0" applyNumberFormat="0" applyBorder="0" applyAlignment="0" applyProtection="0"/>
    <xf numFmtId="0" fontId="28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0" fontId="28" fillId="0" borderId="0"/>
  </cellStyleXfs>
  <cellXfs count="211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21" fillId="0" borderId="0" xfId="0" applyFont="1"/>
    <xf numFmtId="0" fontId="23" fillId="0" borderId="0" xfId="0" applyFont="1"/>
    <xf numFmtId="0" fontId="18" fillId="0" borderId="0" xfId="0" applyFont="1" applyAlignment="1">
      <alignment horizontal="left"/>
    </xf>
    <xf numFmtId="4" fontId="18" fillId="0" borderId="0" xfId="0" applyNumberFormat="1" applyFont="1"/>
    <xf numFmtId="4" fontId="18" fillId="0" borderId="0" xfId="0" applyNumberFormat="1" applyFont="1" applyBorder="1"/>
    <xf numFmtId="14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0" fontId="19" fillId="0" borderId="0" xfId="0" applyFont="1" applyBorder="1"/>
    <xf numFmtId="0" fontId="25" fillId="0" borderId="0" xfId="0" applyFont="1"/>
    <xf numFmtId="0" fontId="21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3" fontId="18" fillId="0" borderId="0" xfId="0" applyNumberFormat="1" applyFont="1" applyBorder="1"/>
    <xf numFmtId="165" fontId="18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14" fontId="18" fillId="0" borderId="0" xfId="0" applyNumberFormat="1" applyFont="1"/>
    <xf numFmtId="0" fontId="18" fillId="0" borderId="0" xfId="0" applyFont="1" applyFill="1"/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4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166" fontId="18" fillId="0" borderId="0" xfId="32" applyNumberFormat="1" applyFont="1" applyFill="1" applyBorder="1" applyAlignment="1" applyProtection="1"/>
    <xf numFmtId="0" fontId="21" fillId="0" borderId="0" xfId="0" applyFont="1" applyBorder="1" applyAlignment="1"/>
    <xf numFmtId="0" fontId="21" fillId="0" borderId="0" xfId="0" applyFont="1" applyBorder="1" applyAlignment="1">
      <alignment horizontal="left"/>
    </xf>
    <xf numFmtId="0" fontId="19" fillId="0" borderId="0" xfId="0" applyFont="1" applyBorder="1" applyAlignment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4" fontId="23" fillId="0" borderId="0" xfId="0" applyNumberFormat="1" applyFont="1" applyBorder="1" applyAlignment="1">
      <alignment horizontal="center"/>
    </xf>
    <xf numFmtId="0" fontId="23" fillId="0" borderId="0" xfId="32" applyNumberFormat="1" applyFont="1" applyFill="1" applyBorder="1" applyAlignment="1" applyProtection="1">
      <alignment horizontal="center"/>
    </xf>
    <xf numFmtId="14" fontId="23" fillId="0" borderId="0" xfId="0" applyNumberFormat="1" applyFont="1" applyBorder="1" applyAlignment="1">
      <alignment horizontal="left"/>
    </xf>
    <xf numFmtId="0" fontId="24" fillId="0" borderId="0" xfId="32" applyNumberFormat="1" applyFont="1" applyFill="1" applyBorder="1" applyAlignment="1" applyProtection="1">
      <alignment horizontal="center"/>
    </xf>
    <xf numFmtId="14" fontId="24" fillId="0" borderId="0" xfId="0" applyNumberFormat="1" applyFont="1" applyBorder="1" applyAlignment="1">
      <alignment horizontal="left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left"/>
    </xf>
    <xf numFmtId="14" fontId="23" fillId="0" borderId="0" xfId="0" applyNumberFormat="1" applyFont="1" applyAlignment="1">
      <alignment horizontal="center"/>
    </xf>
    <xf numFmtId="14" fontId="23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Fill="1"/>
    <xf numFmtId="0" fontId="23" fillId="0" borderId="0" xfId="0" applyFont="1" applyBorder="1" applyAlignment="1">
      <alignment horizontal="left"/>
    </xf>
    <xf numFmtId="166" fontId="20" fillId="0" borderId="0" xfId="32" applyNumberFormat="1" applyFont="1" applyFill="1" applyBorder="1" applyAlignment="1" applyProtection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" fontId="25" fillId="0" borderId="0" xfId="0" applyNumberFormat="1" applyFont="1"/>
    <xf numFmtId="4" fontId="21" fillId="0" borderId="0" xfId="0" applyNumberFormat="1" applyFont="1"/>
    <xf numFmtId="4" fontId="19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left"/>
    </xf>
    <xf numFmtId="167" fontId="18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4" fontId="24" fillId="0" borderId="0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0" fontId="24" fillId="0" borderId="0" xfId="0" applyFont="1" applyFill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Alignment="1">
      <alignment horizontal="center" readingOrder="1"/>
    </xf>
    <xf numFmtId="4" fontId="22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/>
    <xf numFmtId="0" fontId="18" fillId="0" borderId="0" xfId="0" applyFont="1" applyFill="1" applyBorder="1" applyAlignment="1">
      <alignment horizontal="left" vertical="center"/>
    </xf>
    <xf numFmtId="0" fontId="18" fillId="0" borderId="0" xfId="32" applyNumberFormat="1" applyFont="1" applyFill="1" applyBorder="1" applyAlignment="1" applyProtection="1">
      <alignment horizontal="center"/>
    </xf>
    <xf numFmtId="1" fontId="18" fillId="0" borderId="0" xfId="0" applyNumberFormat="1" applyFont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165" fontId="23" fillId="0" borderId="0" xfId="0" applyNumberFormat="1" applyFont="1" applyFill="1" applyBorder="1" applyAlignment="1">
      <alignment horizontal="center"/>
    </xf>
    <xf numFmtId="0" fontId="23" fillId="24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3" fontId="18" fillId="0" borderId="0" xfId="0" applyNumberFormat="1" applyFont="1"/>
    <xf numFmtId="3" fontId="18" fillId="0" borderId="0" xfId="32" applyNumberFormat="1" applyFont="1"/>
    <xf numFmtId="3" fontId="18" fillId="0" borderId="0" xfId="0" applyNumberFormat="1" applyFont="1" applyFill="1" applyBorder="1"/>
    <xf numFmtId="3" fontId="20" fillId="0" borderId="0" xfId="0" applyNumberFormat="1" applyFont="1" applyFill="1" applyBorder="1"/>
    <xf numFmtId="3" fontId="23" fillId="0" borderId="0" xfId="0" applyNumberFormat="1" applyFont="1" applyFill="1" applyBorder="1"/>
    <xf numFmtId="3" fontId="23" fillId="0" borderId="0" xfId="0" applyNumberFormat="1" applyFont="1" applyBorder="1"/>
    <xf numFmtId="3" fontId="23" fillId="0" borderId="0" xfId="0" applyNumberFormat="1" applyFont="1"/>
    <xf numFmtId="3" fontId="20" fillId="0" borderId="0" xfId="0" applyNumberFormat="1" applyFont="1" applyBorder="1"/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25" borderId="19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3" fontId="22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/>
    <xf numFmtId="0" fontId="20" fillId="25" borderId="20" xfId="0" applyFont="1" applyFill="1" applyBorder="1" applyAlignment="1">
      <alignment horizontal="center" vertical="center"/>
    </xf>
    <xf numFmtId="3" fontId="20" fillId="25" borderId="20" xfId="0" applyNumberFormat="1" applyFont="1" applyFill="1" applyBorder="1" applyAlignment="1">
      <alignment horizontal="center" vertical="center"/>
    </xf>
    <xf numFmtId="3" fontId="18" fillId="26" borderId="21" xfId="32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0" fontId="23" fillId="26" borderId="0" xfId="0" applyFont="1" applyFill="1" applyBorder="1" applyAlignment="1">
      <alignment horizontal="left" vertical="center"/>
    </xf>
    <xf numFmtId="3" fontId="24" fillId="26" borderId="10" xfId="0" applyNumberFormat="1" applyFont="1" applyFill="1" applyBorder="1"/>
    <xf numFmtId="0" fontId="23" fillId="0" borderId="0" xfId="0" applyFont="1" applyAlignment="1">
      <alignment horizontal="left"/>
    </xf>
    <xf numFmtId="3" fontId="24" fillId="0" borderId="0" xfId="0" applyNumberFormat="1" applyFont="1" applyFill="1" applyBorder="1"/>
    <xf numFmtId="4" fontId="23" fillId="0" borderId="0" xfId="0" applyNumberFormat="1" applyFont="1" applyBorder="1"/>
    <xf numFmtId="4" fontId="23" fillId="0" borderId="0" xfId="0" applyNumberFormat="1" applyFont="1" applyFill="1" applyBorder="1"/>
    <xf numFmtId="3" fontId="20" fillId="26" borderId="21" xfId="32" applyNumberFormat="1" applyFont="1" applyFill="1" applyBorder="1" applyAlignment="1">
      <alignment horizontal="center" vertical="center"/>
    </xf>
    <xf numFmtId="3" fontId="24" fillId="0" borderId="0" xfId="0" applyNumberFormat="1" applyFont="1"/>
    <xf numFmtId="0" fontId="19" fillId="27" borderId="0" xfId="0" applyFont="1" applyFill="1" applyBorder="1" applyAlignment="1">
      <alignment horizontal="center"/>
    </xf>
    <xf numFmtId="14" fontId="31" fillId="27" borderId="0" xfId="0" applyNumberFormat="1" applyFont="1" applyFill="1" applyBorder="1" applyAlignment="1">
      <alignment horizontal="center"/>
    </xf>
    <xf numFmtId="0" fontId="31" fillId="27" borderId="0" xfId="0" quotePrefix="1" applyFont="1" applyFill="1" applyBorder="1" applyAlignment="1">
      <alignment horizontal="center"/>
    </xf>
    <xf numFmtId="0" fontId="31" fillId="27" borderId="0" xfId="0" applyFont="1" applyFill="1" applyBorder="1" applyAlignment="1">
      <alignment horizontal="center"/>
    </xf>
    <xf numFmtId="4" fontId="24" fillId="0" borderId="0" xfId="0" applyNumberFormat="1" applyFont="1" applyBorder="1" applyAlignment="1">
      <alignment horizontal="left"/>
    </xf>
    <xf numFmtId="4" fontId="24" fillId="0" borderId="0" xfId="0" applyNumberFormat="1" applyFont="1" applyFill="1" applyBorder="1" applyAlignment="1">
      <alignment horizontal="left"/>
    </xf>
    <xf numFmtId="4" fontId="23" fillId="0" borderId="0" xfId="0" applyNumberFormat="1" applyFont="1" applyBorder="1" applyAlignment="1">
      <alignment horizontal="left"/>
    </xf>
    <xf numFmtId="4" fontId="23" fillId="0" borderId="0" xfId="0" applyNumberFormat="1" applyFont="1" applyAlignment="1">
      <alignment horizontal="left"/>
    </xf>
    <xf numFmtId="4" fontId="23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31" fillId="0" borderId="11" xfId="0" applyFont="1" applyBorder="1" applyAlignment="1"/>
    <xf numFmtId="0" fontId="31" fillId="0" borderId="12" xfId="0" applyFont="1" applyBorder="1" applyAlignment="1"/>
    <xf numFmtId="0" fontId="31" fillId="0" borderId="13" xfId="0" applyFont="1" applyBorder="1" applyAlignment="1"/>
    <xf numFmtId="0" fontId="19" fillId="0" borderId="13" xfId="0" applyFont="1" applyBorder="1" applyAlignment="1"/>
    <xf numFmtId="0" fontId="20" fillId="0" borderId="0" xfId="43" applyFont="1" applyAlignment="1">
      <alignment horizontal="center"/>
    </xf>
    <xf numFmtId="0" fontId="18" fillId="0" borderId="0" xfId="43" applyFont="1" applyAlignment="1">
      <alignment horizontal="left"/>
    </xf>
    <xf numFmtId="0" fontId="18" fillId="0" borderId="0" xfId="43" applyFont="1"/>
    <xf numFmtId="0" fontId="18" fillId="0" borderId="0" xfId="43" applyFont="1" applyBorder="1"/>
    <xf numFmtId="0" fontId="20" fillId="0" borderId="0" xfId="43" applyFont="1" applyAlignment="1">
      <alignment horizontal="center" vertical="center"/>
    </xf>
    <xf numFmtId="0" fontId="18" fillId="0" borderId="0" xfId="43" applyFont="1" applyBorder="1" applyAlignment="1">
      <alignment vertical="center"/>
    </xf>
    <xf numFmtId="0" fontId="18" fillId="0" borderId="0" xfId="43" applyFont="1" applyAlignment="1">
      <alignment vertical="center"/>
    </xf>
    <xf numFmtId="0" fontId="20" fillId="0" borderId="0" xfId="43" applyFont="1"/>
    <xf numFmtId="0" fontId="18" fillId="26" borderId="24" xfId="43" applyFont="1" applyFill="1" applyBorder="1" applyAlignment="1">
      <alignment horizontal="left"/>
    </xf>
    <xf numFmtId="0" fontId="18" fillId="26" borderId="24" xfId="43" applyFont="1" applyFill="1" applyBorder="1"/>
    <xf numFmtId="0" fontId="20" fillId="26" borderId="25" xfId="43" applyFont="1" applyFill="1" applyBorder="1" applyAlignment="1">
      <alignment horizontal="center"/>
    </xf>
    <xf numFmtId="0" fontId="20" fillId="26" borderId="26" xfId="43" applyFont="1" applyFill="1" applyBorder="1" applyAlignment="1">
      <alignment horizontal="center"/>
    </xf>
    <xf numFmtId="0" fontId="18" fillId="26" borderId="26" xfId="43" applyFont="1" applyFill="1" applyBorder="1" applyAlignment="1">
      <alignment horizontal="left"/>
    </xf>
    <xf numFmtId="0" fontId="18" fillId="26" borderId="26" xfId="43" applyFont="1" applyFill="1" applyBorder="1"/>
    <xf numFmtId="0" fontId="18" fillId="26" borderId="26" xfId="43" applyFont="1" applyFill="1" applyBorder="1" applyAlignment="1">
      <alignment horizontal="center"/>
    </xf>
    <xf numFmtId="0" fontId="20" fillId="0" borderId="27" xfId="43" applyFont="1" applyFill="1" applyBorder="1" applyAlignment="1">
      <alignment horizontal="center" vertical="center"/>
    </xf>
    <xf numFmtId="0" fontId="18" fillId="0" borderId="27" xfId="43" applyFont="1" applyFill="1" applyBorder="1" applyAlignment="1">
      <alignment horizontal="left" vertical="center"/>
    </xf>
    <xf numFmtId="0" fontId="18" fillId="0" borderId="27" xfId="43" applyFont="1" applyFill="1" applyBorder="1" applyAlignment="1">
      <alignment horizontal="center" vertical="center"/>
    </xf>
    <xf numFmtId="0" fontId="20" fillId="0" borderId="0" xfId="43" applyFont="1" applyFill="1" applyBorder="1" applyAlignment="1">
      <alignment horizontal="center" vertical="center"/>
    </xf>
    <xf numFmtId="0" fontId="18" fillId="0" borderId="0" xfId="43" applyFont="1" applyFill="1" applyAlignment="1">
      <alignment vertical="center"/>
    </xf>
    <xf numFmtId="0" fontId="18" fillId="26" borderId="25" xfId="43" applyFont="1" applyFill="1" applyBorder="1"/>
    <xf numFmtId="0" fontId="19" fillId="0" borderId="0" xfId="43" applyFont="1" applyAlignment="1">
      <alignment horizontal="center" vertical="center"/>
    </xf>
    <xf numFmtId="0" fontId="32" fillId="0" borderId="0" xfId="43" applyFont="1" applyAlignment="1">
      <alignment vertical="center"/>
    </xf>
    <xf numFmtId="0" fontId="18" fillId="0" borderId="0" xfId="43" applyFont="1" applyFill="1" applyBorder="1" applyAlignment="1">
      <alignment horizontal="left" vertical="center"/>
    </xf>
    <xf numFmtId="0" fontId="18" fillId="0" borderId="29" xfId="43" applyFont="1" applyFill="1" applyBorder="1" applyAlignment="1">
      <alignment horizontal="left" vertical="center"/>
    </xf>
    <xf numFmtId="0" fontId="18" fillId="0" borderId="0" xfId="43" applyFont="1" applyFill="1" applyBorder="1" applyAlignment="1">
      <alignment horizontal="center" vertical="center"/>
    </xf>
    <xf numFmtId="0" fontId="18" fillId="0" borderId="27" xfId="43" applyFont="1" applyFill="1" applyBorder="1" applyAlignment="1">
      <alignment vertical="center"/>
    </xf>
    <xf numFmtId="0" fontId="19" fillId="30" borderId="0" xfId="43" applyFont="1" applyFill="1" applyAlignment="1">
      <alignment horizontal="center" vertical="center"/>
    </xf>
    <xf numFmtId="0" fontId="19" fillId="29" borderId="22" xfId="43" applyFont="1" applyFill="1" applyBorder="1" applyAlignment="1">
      <alignment vertical="center"/>
    </xf>
    <xf numFmtId="0" fontId="19" fillId="29" borderId="30" xfId="43" applyFont="1" applyFill="1" applyBorder="1" applyAlignment="1">
      <alignment vertical="center"/>
    </xf>
    <xf numFmtId="0" fontId="18" fillId="29" borderId="31" xfId="43" applyFont="1" applyFill="1" applyBorder="1" applyAlignment="1">
      <alignment horizontal="center" vertical="center"/>
    </xf>
    <xf numFmtId="0" fontId="18" fillId="26" borderId="25" xfId="43" applyFont="1" applyFill="1" applyBorder="1" applyAlignment="1">
      <alignment horizontal="left"/>
    </xf>
    <xf numFmtId="0" fontId="18" fillId="0" borderId="0" xfId="43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27" xfId="0" applyFont="1" applyFill="1" applyBorder="1" applyAlignment="1">
      <alignment vertical="center"/>
    </xf>
    <xf numFmtId="0" fontId="18" fillId="0" borderId="0" xfId="43" applyFont="1" applyFill="1"/>
    <xf numFmtId="0" fontId="32" fillId="0" borderId="0" xfId="43" applyFont="1" applyFill="1" applyAlignment="1">
      <alignment vertical="center"/>
    </xf>
    <xf numFmtId="0" fontId="20" fillId="0" borderId="0" xfId="43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31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/>
    <xf numFmtId="168" fontId="0" fillId="0" borderId="0" xfId="32" applyNumberFormat="1" applyFont="1"/>
    <xf numFmtId="3" fontId="24" fillId="0" borderId="0" xfId="0" applyNumberFormat="1" applyFont="1" applyBorder="1"/>
    <xf numFmtId="0" fontId="24" fillId="0" borderId="0" xfId="0" applyFont="1" applyBorder="1" applyAlignment="1">
      <alignment horizontal="center"/>
    </xf>
    <xf numFmtId="3" fontId="20" fillId="0" borderId="0" xfId="0" applyNumberFormat="1" applyFont="1"/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23" fillId="0" borderId="0" xfId="32" applyNumberFormat="1" applyFont="1" applyFill="1" applyBorder="1" applyAlignment="1" applyProtection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19" fillId="29" borderId="22" xfId="43" applyFont="1" applyFill="1" applyBorder="1" applyAlignment="1">
      <alignment horizontal="center" vertical="center"/>
    </xf>
    <xf numFmtId="0" fontId="19" fillId="29" borderId="28" xfId="43" applyFont="1" applyFill="1" applyBorder="1" applyAlignment="1">
      <alignment horizontal="center" vertical="center"/>
    </xf>
    <xf numFmtId="0" fontId="19" fillId="29" borderId="23" xfId="43" applyFont="1" applyFill="1" applyBorder="1" applyAlignment="1">
      <alignment horizontal="center" vertical="center"/>
    </xf>
    <xf numFmtId="0" fontId="19" fillId="0" borderId="11" xfId="43" applyFont="1" applyBorder="1" applyAlignment="1">
      <alignment horizontal="center"/>
    </xf>
    <xf numFmtId="0" fontId="19" fillId="0" borderId="12" xfId="43" applyFont="1" applyBorder="1" applyAlignment="1">
      <alignment horizontal="center"/>
    </xf>
    <xf numFmtId="0" fontId="19" fillId="0" borderId="13" xfId="43" applyFont="1" applyBorder="1" applyAlignment="1">
      <alignment horizontal="center"/>
    </xf>
    <xf numFmtId="0" fontId="19" fillId="0" borderId="14" xfId="43" applyFont="1" applyBorder="1" applyAlignment="1">
      <alignment horizontal="center"/>
    </xf>
    <xf numFmtId="0" fontId="19" fillId="0" borderId="0" xfId="43" applyFont="1" applyBorder="1" applyAlignment="1">
      <alignment horizontal="center"/>
    </xf>
    <xf numFmtId="0" fontId="19" fillId="0" borderId="15" xfId="43" applyFont="1" applyBorder="1" applyAlignment="1">
      <alignment horizontal="center"/>
    </xf>
    <xf numFmtId="0" fontId="19" fillId="0" borderId="16" xfId="43" applyFont="1" applyBorder="1" applyAlignment="1">
      <alignment horizontal="center" vertical="center"/>
    </xf>
    <xf numFmtId="0" fontId="19" fillId="0" borderId="17" xfId="43" applyFont="1" applyBorder="1" applyAlignment="1">
      <alignment horizontal="center" vertical="center"/>
    </xf>
    <xf numFmtId="0" fontId="19" fillId="0" borderId="18" xfId="43" applyFont="1" applyBorder="1" applyAlignment="1">
      <alignment horizontal="center" vertical="center"/>
    </xf>
    <xf numFmtId="0" fontId="22" fillId="28" borderId="22" xfId="43" applyFont="1" applyFill="1" applyBorder="1" applyAlignment="1">
      <alignment horizontal="center"/>
    </xf>
    <xf numFmtId="0" fontId="22" fillId="28" borderId="23" xfId="43" applyFont="1" applyFill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4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J109"/>
  <sheetViews>
    <sheetView tabSelected="1" zoomScaleNormal="100" zoomScaleSheetLayoutView="75" workbookViewId="0">
      <pane xSplit="1" ySplit="6" topLeftCell="B97" activePane="bottomRight" state="frozen"/>
      <selection pane="topRight" activeCell="B1" sqref="B1"/>
      <selection pane="bottomLeft" activeCell="A8" sqref="A8"/>
      <selection pane="bottomRight" activeCell="B5" sqref="B5"/>
    </sheetView>
  </sheetViews>
  <sheetFormatPr baseColWidth="10" defaultColWidth="11.44140625" defaultRowHeight="14.4" x14ac:dyDescent="0.35"/>
  <cols>
    <col min="1" max="1" width="11.44140625" style="1"/>
    <col min="2" max="2" width="16.5546875" style="1" customWidth="1"/>
    <col min="3" max="3" width="16" style="2" customWidth="1"/>
    <col min="4" max="4" width="61" style="8" customWidth="1"/>
    <col min="5" max="5" width="30.44140625" style="2" hidden="1" customWidth="1"/>
    <col min="6" max="6" width="34" style="1" hidden="1" customWidth="1"/>
    <col min="7" max="7" width="14.109375" style="2" hidden="1" customWidth="1"/>
    <col min="8" max="8" width="13.109375" style="93" customWidth="1"/>
    <col min="9" max="9" width="13.33203125" style="94" bestFit="1" customWidth="1"/>
    <col min="10" max="16384" width="11.44140625" style="1"/>
  </cols>
  <sheetData>
    <row r="1" spans="2:10" ht="15" thickBot="1" x14ac:dyDescent="0.4"/>
    <row r="2" spans="2:10" ht="18" customHeight="1" x14ac:dyDescent="0.35">
      <c r="B2" s="183" t="s">
        <v>11</v>
      </c>
      <c r="C2" s="184"/>
      <c r="D2" s="184"/>
      <c r="E2" s="184"/>
      <c r="F2" s="184"/>
      <c r="G2" s="184"/>
      <c r="H2" s="185"/>
    </row>
    <row r="3" spans="2:10" ht="16.2" x14ac:dyDescent="0.35">
      <c r="B3" s="186" t="s">
        <v>12</v>
      </c>
      <c r="C3" s="187"/>
      <c r="D3" s="187"/>
      <c r="E3" s="187"/>
      <c r="F3" s="187"/>
      <c r="G3" s="187"/>
      <c r="H3" s="188"/>
    </row>
    <row r="4" spans="2:10" ht="16.8" thickBot="1" x14ac:dyDescent="0.4">
      <c r="B4" s="189" t="s">
        <v>445</v>
      </c>
      <c r="C4" s="190"/>
      <c r="D4" s="190"/>
      <c r="E4" s="190"/>
      <c r="F4" s="190"/>
      <c r="G4" s="190"/>
      <c r="H4" s="191"/>
    </row>
    <row r="6" spans="2:10" s="102" customFormat="1" ht="36.6" customHeight="1" x14ac:dyDescent="0.25">
      <c r="B6" s="103" t="s">
        <v>299</v>
      </c>
      <c r="C6" s="108" t="s">
        <v>13</v>
      </c>
      <c r="D6" s="108" t="s">
        <v>14</v>
      </c>
      <c r="E6" s="108" t="s">
        <v>15</v>
      </c>
      <c r="F6" s="108" t="s">
        <v>16</v>
      </c>
      <c r="G6" s="108" t="s">
        <v>17</v>
      </c>
      <c r="H6" s="109" t="s">
        <v>290</v>
      </c>
      <c r="I6" s="110" t="s">
        <v>294</v>
      </c>
    </row>
    <row r="7" spans="2:10" ht="15" customHeight="1" x14ac:dyDescent="0.35">
      <c r="B7" s="17"/>
      <c r="C7" s="17"/>
      <c r="D7" s="37"/>
      <c r="E7" s="17"/>
      <c r="F7" s="17"/>
      <c r="G7" s="17"/>
      <c r="H7" s="18"/>
    </row>
    <row r="8" spans="2:10" ht="15" customHeight="1" x14ac:dyDescent="0.35">
      <c r="B8" s="17"/>
      <c r="C8" s="17"/>
      <c r="D8" s="37"/>
      <c r="E8" s="17"/>
      <c r="F8" s="17"/>
      <c r="G8" s="17"/>
      <c r="H8" s="18"/>
    </row>
    <row r="9" spans="2:10" ht="16.2" x14ac:dyDescent="0.35">
      <c r="B9" s="122">
        <v>1996</v>
      </c>
      <c r="C9" s="17"/>
      <c r="D9" s="37"/>
      <c r="E9" s="17"/>
      <c r="F9" s="17"/>
      <c r="G9" s="17"/>
      <c r="H9" s="98"/>
    </row>
    <row r="10" spans="2:10" x14ac:dyDescent="0.35">
      <c r="B10" s="90"/>
      <c r="C10" s="20"/>
      <c r="D10" s="48" t="s">
        <v>420</v>
      </c>
      <c r="E10" s="11"/>
      <c r="F10" s="11"/>
      <c r="G10" s="11"/>
      <c r="H10" s="94">
        <v>165784</v>
      </c>
      <c r="I10" s="94">
        <f>H10</f>
        <v>165784</v>
      </c>
      <c r="J10" s="93"/>
    </row>
    <row r="11" spans="2:10" x14ac:dyDescent="0.35">
      <c r="B11" s="19"/>
      <c r="C11" s="20"/>
      <c r="D11" s="56"/>
      <c r="E11" s="11"/>
      <c r="F11" s="11"/>
      <c r="G11" s="11"/>
      <c r="H11" s="98"/>
    </row>
    <row r="12" spans="2:10" ht="16.2" x14ac:dyDescent="0.35">
      <c r="B12" s="122">
        <v>1997</v>
      </c>
      <c r="C12" s="17"/>
      <c r="D12" s="48" t="s">
        <v>419</v>
      </c>
      <c r="E12" s="17"/>
      <c r="F12" s="17"/>
      <c r="G12" s="17"/>
      <c r="H12" s="94">
        <v>1295331</v>
      </c>
      <c r="I12" s="94">
        <v>1295331</v>
      </c>
    </row>
    <row r="13" spans="2:10" x14ac:dyDescent="0.35">
      <c r="B13" s="19"/>
      <c r="C13" s="20"/>
      <c r="D13" s="45"/>
      <c r="E13" s="22"/>
      <c r="F13" s="22"/>
      <c r="G13" s="22"/>
      <c r="H13" s="97"/>
    </row>
    <row r="14" spans="2:10" ht="18" customHeight="1" x14ac:dyDescent="0.35">
      <c r="B14" s="122">
        <v>1998</v>
      </c>
      <c r="C14" s="17"/>
      <c r="D14" s="48" t="s">
        <v>421</v>
      </c>
      <c r="E14" s="17"/>
      <c r="F14" s="17"/>
      <c r="G14" s="17"/>
      <c r="H14" s="94">
        <v>19589</v>
      </c>
      <c r="I14" s="94">
        <v>19589</v>
      </c>
    </row>
    <row r="15" spans="2:10" ht="15" customHeight="1" x14ac:dyDescent="0.35">
      <c r="B15" s="19"/>
      <c r="C15" s="20"/>
      <c r="D15" s="45"/>
      <c r="E15" s="22"/>
      <c r="F15" s="22"/>
      <c r="G15" s="22"/>
      <c r="H15" s="97"/>
    </row>
    <row r="16" spans="2:10" ht="18" customHeight="1" x14ac:dyDescent="0.35">
      <c r="B16" s="122">
        <v>1999</v>
      </c>
      <c r="C16" s="17"/>
      <c r="D16" s="48" t="s">
        <v>422</v>
      </c>
      <c r="E16" s="17"/>
      <c r="F16" s="17"/>
      <c r="G16" s="17"/>
      <c r="H16" s="94">
        <v>53638</v>
      </c>
      <c r="I16" s="94">
        <v>53638</v>
      </c>
    </row>
    <row r="17" spans="2:9" ht="15" customHeight="1" x14ac:dyDescent="0.35">
      <c r="B17" s="19"/>
      <c r="C17" s="20"/>
      <c r="D17" s="45"/>
      <c r="E17" s="22"/>
      <c r="F17" s="22"/>
      <c r="G17" s="22"/>
      <c r="H17" s="97"/>
    </row>
    <row r="18" spans="2:9" ht="18" customHeight="1" x14ac:dyDescent="0.35">
      <c r="B18" s="122">
        <v>2000</v>
      </c>
      <c r="C18" s="17"/>
      <c r="D18" s="48" t="s">
        <v>423</v>
      </c>
      <c r="E18" s="17"/>
      <c r="F18" s="17"/>
      <c r="G18" s="17"/>
      <c r="H18" s="94">
        <v>464446</v>
      </c>
      <c r="I18" s="94">
        <v>464446</v>
      </c>
    </row>
    <row r="19" spans="2:9" x14ac:dyDescent="0.35">
      <c r="B19" s="19"/>
      <c r="C19" s="20"/>
      <c r="D19" s="45"/>
      <c r="E19" s="22"/>
      <c r="F19" s="22"/>
      <c r="G19" s="22"/>
      <c r="H19" s="97"/>
    </row>
    <row r="20" spans="2:9" ht="18" customHeight="1" x14ac:dyDescent="0.35">
      <c r="B20" s="122">
        <v>2001</v>
      </c>
      <c r="C20" s="17"/>
      <c r="D20" s="48" t="s">
        <v>424</v>
      </c>
      <c r="E20" s="17"/>
      <c r="F20" s="17"/>
      <c r="G20" s="17"/>
      <c r="H20" s="96">
        <v>84741</v>
      </c>
      <c r="I20" s="96">
        <v>84741</v>
      </c>
    </row>
    <row r="21" spans="2:9" x14ac:dyDescent="0.35">
      <c r="B21" s="19"/>
      <c r="C21" s="20"/>
      <c r="D21" s="45"/>
      <c r="E21" s="22"/>
      <c r="F21" s="22"/>
      <c r="G21" s="22"/>
      <c r="H21" s="97"/>
    </row>
    <row r="22" spans="2:9" ht="18" customHeight="1" x14ac:dyDescent="0.35">
      <c r="B22" s="122">
        <v>2002</v>
      </c>
      <c r="C22" s="17"/>
      <c r="D22" s="48" t="s">
        <v>425</v>
      </c>
      <c r="E22" s="17"/>
      <c r="F22" s="17"/>
      <c r="G22" s="17"/>
      <c r="H22" s="94">
        <v>15000</v>
      </c>
      <c r="I22" s="94">
        <v>15000</v>
      </c>
    </row>
    <row r="23" spans="2:9" x14ac:dyDescent="0.35">
      <c r="B23" s="90"/>
      <c r="C23" s="3"/>
      <c r="D23" s="47"/>
      <c r="E23" s="22"/>
      <c r="F23" s="24"/>
      <c r="G23" s="3"/>
      <c r="H23" s="98"/>
    </row>
    <row r="24" spans="2:9" ht="18" customHeight="1" x14ac:dyDescent="0.35">
      <c r="B24" s="122">
        <v>2003</v>
      </c>
      <c r="C24" s="17"/>
      <c r="D24" s="48" t="s">
        <v>426</v>
      </c>
      <c r="E24" s="17"/>
      <c r="F24" s="17"/>
      <c r="G24" s="17"/>
      <c r="H24" s="94">
        <v>261692</v>
      </c>
      <c r="I24" s="94">
        <v>261692</v>
      </c>
    </row>
    <row r="25" spans="2:9" x14ac:dyDescent="0.35">
      <c r="B25" s="90"/>
      <c r="C25" s="3"/>
      <c r="D25" s="47"/>
      <c r="E25" s="22"/>
      <c r="F25" s="24"/>
      <c r="G25" s="3"/>
      <c r="H25" s="98"/>
    </row>
    <row r="26" spans="2:9" ht="18" customHeight="1" x14ac:dyDescent="0.35">
      <c r="B26" s="122">
        <v>2004</v>
      </c>
      <c r="C26" s="17"/>
      <c r="D26" s="48" t="s">
        <v>427</v>
      </c>
      <c r="E26" s="17"/>
      <c r="F26" s="17"/>
      <c r="G26" s="17"/>
      <c r="H26" s="94">
        <v>16445</v>
      </c>
      <c r="I26" s="94">
        <v>16445</v>
      </c>
    </row>
    <row r="27" spans="2:9" x14ac:dyDescent="0.35">
      <c r="B27" s="90"/>
      <c r="C27" s="3"/>
      <c r="D27" s="47"/>
      <c r="E27" s="22"/>
      <c r="F27" s="24"/>
      <c r="G27" s="22"/>
      <c r="H27" s="98"/>
    </row>
    <row r="28" spans="2:9" ht="18" customHeight="1" x14ac:dyDescent="0.35">
      <c r="B28" s="122">
        <v>2005</v>
      </c>
      <c r="C28" s="27"/>
      <c r="D28" s="48" t="s">
        <v>428</v>
      </c>
      <c r="E28" s="22"/>
      <c r="F28" s="22"/>
      <c r="G28" s="22"/>
      <c r="H28" s="94">
        <v>6438</v>
      </c>
      <c r="I28" s="94">
        <v>6438</v>
      </c>
    </row>
    <row r="29" spans="2:9" x14ac:dyDescent="0.35">
      <c r="B29" s="90"/>
      <c r="C29" s="3"/>
      <c r="D29" s="116"/>
      <c r="G29" s="29"/>
      <c r="H29" s="98"/>
    </row>
    <row r="30" spans="2:9" ht="18" customHeight="1" x14ac:dyDescent="0.35">
      <c r="B30" s="122">
        <v>2006</v>
      </c>
      <c r="C30" s="3"/>
      <c r="D30" s="48" t="s">
        <v>429</v>
      </c>
      <c r="E30" s="3"/>
      <c r="F30" s="3"/>
      <c r="G30" s="3"/>
      <c r="H30" s="94">
        <v>769573</v>
      </c>
      <c r="I30" s="94">
        <v>769573</v>
      </c>
    </row>
    <row r="31" spans="2:9" x14ac:dyDescent="0.35">
      <c r="B31" s="90"/>
      <c r="C31" s="3"/>
      <c r="D31" s="47"/>
      <c r="E31" s="28"/>
      <c r="F31" s="30"/>
      <c r="G31" s="3"/>
      <c r="H31" s="98"/>
    </row>
    <row r="32" spans="2:9" ht="14.1" customHeight="1" x14ac:dyDescent="0.35">
      <c r="B32" s="122">
        <v>2007</v>
      </c>
      <c r="C32" s="3"/>
      <c r="D32" s="48" t="s">
        <v>430</v>
      </c>
      <c r="E32" s="3"/>
      <c r="F32" s="3"/>
      <c r="G32" s="3"/>
      <c r="H32" s="94">
        <v>268368</v>
      </c>
      <c r="I32" s="94">
        <v>268368</v>
      </c>
    </row>
    <row r="33" spans="2:9" s="25" customFormat="1" x14ac:dyDescent="0.35">
      <c r="B33" s="90"/>
      <c r="C33" s="3"/>
      <c r="D33" s="88"/>
      <c r="E33" s="31"/>
      <c r="F33" s="30"/>
      <c r="G33" s="3"/>
      <c r="H33" s="97"/>
      <c r="I33" s="94"/>
    </row>
    <row r="34" spans="2:9" ht="15.6" customHeight="1" x14ac:dyDescent="0.35">
      <c r="B34" s="122">
        <v>2008</v>
      </c>
      <c r="C34" s="3"/>
      <c r="D34" s="48" t="s">
        <v>431</v>
      </c>
      <c r="E34" s="3"/>
      <c r="F34" s="3"/>
      <c r="G34" s="3"/>
      <c r="H34" s="94">
        <v>28005</v>
      </c>
      <c r="I34" s="94">
        <v>28005</v>
      </c>
    </row>
    <row r="35" spans="2:9" s="25" customFormat="1" x14ac:dyDescent="0.35">
      <c r="B35" s="90"/>
      <c r="C35" s="3"/>
      <c r="D35" s="88"/>
      <c r="E35" s="31"/>
      <c r="F35" s="30"/>
      <c r="G35" s="3"/>
      <c r="H35" s="97"/>
      <c r="I35" s="94"/>
    </row>
    <row r="36" spans="2:9" ht="15" customHeight="1" x14ac:dyDescent="0.35">
      <c r="B36" s="122">
        <v>2009</v>
      </c>
      <c r="C36" s="3"/>
      <c r="D36" s="48" t="s">
        <v>432</v>
      </c>
      <c r="E36" s="31"/>
      <c r="F36" s="30"/>
      <c r="G36" s="3"/>
      <c r="H36" s="94">
        <v>1065595.79</v>
      </c>
      <c r="I36" s="94">
        <v>1065595.79</v>
      </c>
    </row>
    <row r="37" spans="2:9" ht="15" customHeight="1" x14ac:dyDescent="0.35">
      <c r="B37" s="90"/>
      <c r="C37" s="3"/>
      <c r="D37" s="88"/>
      <c r="E37" s="31"/>
      <c r="F37" s="30"/>
      <c r="G37" s="3"/>
      <c r="H37" s="97"/>
    </row>
    <row r="38" spans="2:9" ht="15" customHeight="1" x14ac:dyDescent="0.35">
      <c r="B38" s="122">
        <v>2010</v>
      </c>
      <c r="C38" s="3"/>
      <c r="D38" s="48" t="s">
        <v>433</v>
      </c>
      <c r="E38" s="31"/>
      <c r="F38" s="30"/>
      <c r="G38" s="3"/>
      <c r="H38" s="95">
        <v>262705.06</v>
      </c>
      <c r="I38" s="94">
        <v>262705.06</v>
      </c>
    </row>
    <row r="39" spans="2:9" ht="15" customHeight="1" x14ac:dyDescent="0.35">
      <c r="B39" s="19"/>
      <c r="C39" s="3"/>
      <c r="D39" s="88"/>
      <c r="E39" s="31"/>
      <c r="F39" s="30"/>
      <c r="G39" s="3"/>
      <c r="H39" s="97"/>
    </row>
    <row r="40" spans="2:9" ht="15" customHeight="1" x14ac:dyDescent="0.35">
      <c r="B40" s="122">
        <v>2011</v>
      </c>
      <c r="C40" s="3"/>
      <c r="D40" s="88"/>
      <c r="E40" s="31"/>
      <c r="F40" s="30"/>
      <c r="G40" s="3"/>
      <c r="H40" s="117"/>
    </row>
    <row r="41" spans="2:9" x14ac:dyDescent="0.35">
      <c r="B41" s="44">
        <v>40610</v>
      </c>
      <c r="C41" s="3">
        <v>29326</v>
      </c>
      <c r="D41" s="88" t="s">
        <v>74</v>
      </c>
      <c r="E41" s="2" t="s">
        <v>19</v>
      </c>
      <c r="F41" s="30" t="s">
        <v>75</v>
      </c>
      <c r="G41" s="3">
        <v>2341</v>
      </c>
      <c r="H41" s="97">
        <v>6380</v>
      </c>
    </row>
    <row r="42" spans="2:9" x14ac:dyDescent="0.35">
      <c r="B42" s="44">
        <v>40612</v>
      </c>
      <c r="C42" s="3">
        <v>29339</v>
      </c>
      <c r="D42" s="88" t="s">
        <v>80</v>
      </c>
      <c r="E42" s="2" t="s">
        <v>21</v>
      </c>
      <c r="F42" s="30" t="s">
        <v>66</v>
      </c>
      <c r="G42" s="3">
        <v>1086</v>
      </c>
      <c r="H42" s="97">
        <v>8676.7999999999993</v>
      </c>
    </row>
    <row r="43" spans="2:9" x14ac:dyDescent="0.35">
      <c r="B43" s="44">
        <v>40630</v>
      </c>
      <c r="C43" s="3">
        <v>29448</v>
      </c>
      <c r="D43" s="88" t="s">
        <v>0</v>
      </c>
      <c r="E43" s="2" t="s">
        <v>1</v>
      </c>
      <c r="F43" s="30" t="s">
        <v>2</v>
      </c>
      <c r="G43" s="3" t="s">
        <v>3</v>
      </c>
      <c r="H43" s="97">
        <v>1819</v>
      </c>
    </row>
    <row r="44" spans="2:9" x14ac:dyDescent="0.35">
      <c r="B44" s="44">
        <v>40644</v>
      </c>
      <c r="C44" s="3">
        <v>29523</v>
      </c>
      <c r="D44" s="88" t="s">
        <v>4</v>
      </c>
      <c r="E44" s="2" t="s">
        <v>5</v>
      </c>
      <c r="F44" s="30" t="s">
        <v>6</v>
      </c>
      <c r="G44" s="3">
        <v>7646</v>
      </c>
      <c r="H44" s="97">
        <v>12459.1</v>
      </c>
    </row>
    <row r="45" spans="2:9" x14ac:dyDescent="0.35">
      <c r="B45" s="44">
        <v>40647</v>
      </c>
      <c r="C45" s="3">
        <v>29593</v>
      </c>
      <c r="D45" s="88" t="s">
        <v>7</v>
      </c>
      <c r="E45" s="2" t="s">
        <v>21</v>
      </c>
      <c r="F45" s="30" t="s">
        <v>66</v>
      </c>
      <c r="G45" s="3" t="s">
        <v>8</v>
      </c>
      <c r="H45" s="97">
        <v>29692.52</v>
      </c>
    </row>
    <row r="46" spans="2:9" x14ac:dyDescent="0.35">
      <c r="B46" s="44">
        <v>40647</v>
      </c>
      <c r="C46" s="3">
        <v>29594</v>
      </c>
      <c r="D46" s="88" t="s">
        <v>9</v>
      </c>
      <c r="E46" s="2" t="s">
        <v>23</v>
      </c>
      <c r="F46" s="30" t="s">
        <v>66</v>
      </c>
      <c r="G46" s="3">
        <v>1096</v>
      </c>
      <c r="H46" s="97">
        <v>45669.2</v>
      </c>
    </row>
    <row r="47" spans="2:9" ht="15" customHeight="1" x14ac:dyDescent="0.35">
      <c r="B47" s="44">
        <v>40716</v>
      </c>
      <c r="C47" s="3">
        <v>29930</v>
      </c>
      <c r="D47" s="88" t="s">
        <v>81</v>
      </c>
      <c r="E47" s="31" t="s">
        <v>21</v>
      </c>
      <c r="F47" s="30" t="s">
        <v>82</v>
      </c>
      <c r="G47" s="3">
        <v>599</v>
      </c>
      <c r="H47" s="97">
        <v>8120</v>
      </c>
    </row>
    <row r="48" spans="2:9" ht="15" customHeight="1" x14ac:dyDescent="0.35">
      <c r="B48" s="44">
        <v>40738</v>
      </c>
      <c r="C48" s="3">
        <v>30059</v>
      </c>
      <c r="D48" s="88" t="s">
        <v>87</v>
      </c>
      <c r="E48" s="31" t="s">
        <v>21</v>
      </c>
      <c r="F48" s="30" t="s">
        <v>65</v>
      </c>
      <c r="G48" s="3">
        <v>2426</v>
      </c>
      <c r="H48" s="97">
        <v>15358.4</v>
      </c>
    </row>
    <row r="49" spans="2:9" ht="15" customHeight="1" x14ac:dyDescent="0.35">
      <c r="B49" s="44">
        <v>40751</v>
      </c>
      <c r="C49" s="3">
        <v>30121</v>
      </c>
      <c r="D49" s="88" t="s">
        <v>88</v>
      </c>
      <c r="E49" s="31" t="s">
        <v>89</v>
      </c>
      <c r="F49" s="30" t="s">
        <v>65</v>
      </c>
      <c r="G49" s="3">
        <v>2427</v>
      </c>
      <c r="H49" s="97">
        <v>13299.4</v>
      </c>
    </row>
    <row r="50" spans="2:9" ht="15" customHeight="1" x14ac:dyDescent="0.35">
      <c r="B50" s="44">
        <v>40760</v>
      </c>
      <c r="C50" s="3">
        <v>30194</v>
      </c>
      <c r="D50" s="88" t="s">
        <v>91</v>
      </c>
      <c r="E50" s="31" t="s">
        <v>92</v>
      </c>
      <c r="F50" s="30" t="s">
        <v>82</v>
      </c>
      <c r="G50" s="3">
        <v>243</v>
      </c>
      <c r="H50" s="97">
        <v>17564.72</v>
      </c>
    </row>
    <row r="51" spans="2:9" ht="15" customHeight="1" x14ac:dyDescent="0.35">
      <c r="B51" s="44">
        <v>40772</v>
      </c>
      <c r="C51" s="26">
        <v>30278</v>
      </c>
      <c r="D51" s="88" t="s">
        <v>90</v>
      </c>
      <c r="E51" s="80" t="s">
        <v>5</v>
      </c>
      <c r="F51" s="88" t="s">
        <v>82</v>
      </c>
      <c r="G51" s="26">
        <v>62</v>
      </c>
      <c r="H51" s="97">
        <v>9268.4</v>
      </c>
    </row>
    <row r="52" spans="2:9" ht="15" customHeight="1" x14ac:dyDescent="0.35">
      <c r="B52" s="44">
        <v>40794</v>
      </c>
      <c r="C52" s="26" t="s">
        <v>100</v>
      </c>
      <c r="D52" s="88" t="s">
        <v>94</v>
      </c>
      <c r="E52" s="80" t="s">
        <v>95</v>
      </c>
      <c r="F52" s="88" t="s">
        <v>96</v>
      </c>
      <c r="G52" s="26" t="s">
        <v>97</v>
      </c>
      <c r="H52" s="97">
        <v>24742.799999999999</v>
      </c>
    </row>
    <row r="53" spans="2:9" ht="15" customHeight="1" x14ac:dyDescent="0.35">
      <c r="B53" s="44">
        <v>40800</v>
      </c>
      <c r="C53" s="26">
        <v>30483</v>
      </c>
      <c r="D53" s="88" t="s">
        <v>98</v>
      </c>
      <c r="E53" s="80" t="s">
        <v>99</v>
      </c>
      <c r="F53" s="88" t="s">
        <v>65</v>
      </c>
      <c r="G53" s="26">
        <v>2457</v>
      </c>
      <c r="H53" s="97">
        <v>23216.240000000002</v>
      </c>
    </row>
    <row r="54" spans="2:9" ht="15" customHeight="1" x14ac:dyDescent="0.35">
      <c r="B54" s="44">
        <v>40816</v>
      </c>
      <c r="C54" s="26" t="s">
        <v>102</v>
      </c>
      <c r="D54" s="88" t="s">
        <v>103</v>
      </c>
      <c r="E54" s="80" t="s">
        <v>104</v>
      </c>
      <c r="F54" s="88" t="s">
        <v>96</v>
      </c>
      <c r="G54" s="26">
        <v>9827</v>
      </c>
      <c r="H54" s="97">
        <v>15126.4</v>
      </c>
    </row>
    <row r="55" spans="2:9" ht="15" customHeight="1" x14ac:dyDescent="0.35">
      <c r="B55" s="44">
        <v>40834</v>
      </c>
      <c r="C55" s="26">
        <v>30736</v>
      </c>
      <c r="D55" s="88" t="s">
        <v>107</v>
      </c>
      <c r="E55" s="80" t="s">
        <v>108</v>
      </c>
      <c r="F55" s="88" t="s">
        <v>96</v>
      </c>
      <c r="G55" s="26">
        <v>9859</v>
      </c>
      <c r="H55" s="97">
        <v>7516.8</v>
      </c>
    </row>
    <row r="56" spans="2:9" ht="15" customHeight="1" x14ac:dyDescent="0.35">
      <c r="B56" s="44">
        <v>40836</v>
      </c>
      <c r="C56" s="26" t="s">
        <v>110</v>
      </c>
      <c r="D56" s="88" t="s">
        <v>111</v>
      </c>
      <c r="E56" s="80" t="s">
        <v>1</v>
      </c>
      <c r="F56" s="88" t="s">
        <v>96</v>
      </c>
      <c r="G56" s="26">
        <v>9778</v>
      </c>
      <c r="H56" s="97">
        <v>1844.4</v>
      </c>
    </row>
    <row r="57" spans="2:9" ht="15" customHeight="1" x14ac:dyDescent="0.35">
      <c r="B57" s="44">
        <v>40850</v>
      </c>
      <c r="C57" s="26">
        <v>30880</v>
      </c>
      <c r="D57" s="88" t="s">
        <v>81</v>
      </c>
      <c r="E57" s="80" t="s">
        <v>104</v>
      </c>
      <c r="F57" s="88" t="s">
        <v>65</v>
      </c>
      <c r="G57" s="26">
        <v>2505</v>
      </c>
      <c r="H57" s="97">
        <v>8236</v>
      </c>
    </row>
    <row r="58" spans="2:9" ht="15" customHeight="1" x14ac:dyDescent="0.35">
      <c r="B58" s="44">
        <v>41221</v>
      </c>
      <c r="C58" s="3" t="s">
        <v>117</v>
      </c>
      <c r="D58" s="88" t="s">
        <v>118</v>
      </c>
      <c r="E58" s="31" t="s">
        <v>119</v>
      </c>
      <c r="F58" s="30" t="s">
        <v>120</v>
      </c>
      <c r="G58" s="3">
        <v>4328</v>
      </c>
      <c r="H58" s="97">
        <v>2999</v>
      </c>
    </row>
    <row r="59" spans="2:9" ht="15" customHeight="1" x14ac:dyDescent="0.35">
      <c r="B59" s="44">
        <v>40864</v>
      </c>
      <c r="C59" s="3">
        <v>30989</v>
      </c>
      <c r="D59" s="88" t="s">
        <v>121</v>
      </c>
      <c r="E59" s="31" t="s">
        <v>62</v>
      </c>
      <c r="F59" s="30" t="s">
        <v>122</v>
      </c>
      <c r="G59" s="3">
        <v>380</v>
      </c>
      <c r="H59" s="97">
        <v>5461</v>
      </c>
    </row>
    <row r="60" spans="2:9" ht="15" customHeight="1" x14ac:dyDescent="0.35">
      <c r="B60" s="44">
        <v>40889</v>
      </c>
      <c r="C60" s="3">
        <v>31701</v>
      </c>
      <c r="D60" s="88" t="s">
        <v>124</v>
      </c>
      <c r="E60" s="31" t="s">
        <v>62</v>
      </c>
      <c r="F60" s="30" t="s">
        <v>122</v>
      </c>
      <c r="G60" s="3">
        <v>560</v>
      </c>
      <c r="H60" s="97">
        <v>5461</v>
      </c>
    </row>
    <row r="61" spans="2:9" ht="15" customHeight="1" x14ac:dyDescent="0.35">
      <c r="B61" s="44">
        <v>40892</v>
      </c>
      <c r="C61" s="3">
        <v>31855</v>
      </c>
      <c r="D61" s="88" t="s">
        <v>125</v>
      </c>
      <c r="E61" s="31" t="s">
        <v>126</v>
      </c>
      <c r="F61" s="30" t="s">
        <v>65</v>
      </c>
      <c r="G61" s="3">
        <v>2533</v>
      </c>
      <c r="H61" s="97">
        <v>8526</v>
      </c>
      <c r="I61" s="94">
        <f>SUM(H41:H61)</f>
        <v>271437.17999999993</v>
      </c>
    </row>
    <row r="62" spans="2:9" ht="15" customHeight="1" x14ac:dyDescent="0.35">
      <c r="B62" s="19" t="s">
        <v>10</v>
      </c>
      <c r="C62" s="3" t="s">
        <v>10</v>
      </c>
      <c r="D62" s="88" t="s">
        <v>10</v>
      </c>
      <c r="E62" s="31" t="s">
        <v>10</v>
      </c>
      <c r="F62" s="30" t="s">
        <v>10</v>
      </c>
      <c r="G62" s="3" t="s">
        <v>10</v>
      </c>
      <c r="H62" s="97" t="s">
        <v>10</v>
      </c>
    </row>
    <row r="63" spans="2:9" ht="15" customHeight="1" x14ac:dyDescent="0.35">
      <c r="B63" s="122">
        <v>2012</v>
      </c>
      <c r="C63" s="3"/>
      <c r="D63" s="88"/>
      <c r="E63" s="31"/>
      <c r="F63" s="31"/>
      <c r="G63" s="31"/>
      <c r="H63" s="117"/>
    </row>
    <row r="64" spans="2:9" x14ac:dyDescent="0.35">
      <c r="B64" s="3"/>
      <c r="C64" s="3"/>
      <c r="D64" s="88"/>
      <c r="E64" s="31"/>
      <c r="F64" s="31"/>
      <c r="G64" s="31"/>
      <c r="H64" s="117"/>
      <c r="I64" s="117"/>
    </row>
    <row r="65" spans="2:8" x14ac:dyDescent="0.35">
      <c r="B65" s="44">
        <v>40928</v>
      </c>
      <c r="C65" s="31" t="s">
        <v>196</v>
      </c>
      <c r="D65" s="89" t="s">
        <v>155</v>
      </c>
      <c r="E65" s="30" t="s">
        <v>24</v>
      </c>
      <c r="F65" s="84" t="s">
        <v>156</v>
      </c>
      <c r="G65" s="31">
        <v>12162</v>
      </c>
      <c r="H65" s="97">
        <v>14999</v>
      </c>
    </row>
    <row r="66" spans="2:8" ht="15" customHeight="1" x14ac:dyDescent="0.35">
      <c r="B66" s="44">
        <v>40953</v>
      </c>
      <c r="C66" s="31">
        <v>32741</v>
      </c>
      <c r="D66" s="89" t="s">
        <v>162</v>
      </c>
      <c r="E66" s="30" t="s">
        <v>19</v>
      </c>
      <c r="F66" s="84" t="s">
        <v>163</v>
      </c>
      <c r="G66" s="31" t="s">
        <v>164</v>
      </c>
      <c r="H66" s="97">
        <v>2308.4</v>
      </c>
    </row>
    <row r="67" spans="2:8" ht="15" customHeight="1" x14ac:dyDescent="0.35">
      <c r="B67" s="44">
        <v>40990</v>
      </c>
      <c r="C67" s="31" t="s">
        <v>200</v>
      </c>
      <c r="D67" s="89" t="s">
        <v>193</v>
      </c>
      <c r="E67" s="30" t="s">
        <v>237</v>
      </c>
      <c r="F67" s="84" t="s">
        <v>195</v>
      </c>
      <c r="G67" s="31">
        <v>23</v>
      </c>
      <c r="H67" s="97">
        <v>89824.6</v>
      </c>
    </row>
    <row r="68" spans="2:8" ht="15" customHeight="1" x14ac:dyDescent="0.35">
      <c r="B68" s="44">
        <v>40994</v>
      </c>
      <c r="C68" s="31" t="s">
        <v>213</v>
      </c>
      <c r="D68" s="89" t="s">
        <v>127</v>
      </c>
      <c r="E68" s="30" t="s">
        <v>21</v>
      </c>
      <c r="F68" s="84" t="s">
        <v>157</v>
      </c>
      <c r="G68" s="31">
        <v>6485</v>
      </c>
      <c r="H68" s="97">
        <v>16276.01</v>
      </c>
    </row>
    <row r="69" spans="2:8" ht="15" customHeight="1" x14ac:dyDescent="0.35">
      <c r="B69" s="44">
        <v>40998</v>
      </c>
      <c r="C69" s="31" t="s">
        <v>197</v>
      </c>
      <c r="D69" s="89" t="s">
        <v>128</v>
      </c>
      <c r="E69" s="30" t="s">
        <v>129</v>
      </c>
      <c r="F69" s="84" t="s">
        <v>158</v>
      </c>
      <c r="G69" s="31">
        <v>9919</v>
      </c>
      <c r="H69" s="97">
        <v>7273.2</v>
      </c>
    </row>
    <row r="70" spans="2:8" ht="15" customHeight="1" x14ac:dyDescent="0.35">
      <c r="B70" s="44">
        <v>40998</v>
      </c>
      <c r="C70" s="31">
        <v>34351</v>
      </c>
      <c r="D70" s="89" t="s">
        <v>159</v>
      </c>
      <c r="E70" s="8" t="s">
        <v>62</v>
      </c>
      <c r="F70" s="84" t="s">
        <v>160</v>
      </c>
      <c r="G70" s="31" t="s">
        <v>161</v>
      </c>
      <c r="H70" s="97">
        <v>5220</v>
      </c>
    </row>
    <row r="71" spans="2:8" ht="15" customHeight="1" x14ac:dyDescent="0.35">
      <c r="B71" s="44">
        <v>41003</v>
      </c>
      <c r="C71" s="31">
        <v>34650</v>
      </c>
      <c r="D71" s="89" t="s">
        <v>165</v>
      </c>
      <c r="E71" s="30" t="s">
        <v>166</v>
      </c>
      <c r="F71" s="84" t="s">
        <v>167</v>
      </c>
      <c r="G71" s="31">
        <v>10246</v>
      </c>
      <c r="H71" s="97">
        <v>68463.199999999997</v>
      </c>
    </row>
    <row r="72" spans="2:8" ht="15" customHeight="1" x14ac:dyDescent="0.35">
      <c r="B72" s="44">
        <v>41012</v>
      </c>
      <c r="C72" s="31" t="s">
        <v>198</v>
      </c>
      <c r="D72" s="89" t="s">
        <v>168</v>
      </c>
      <c r="E72" s="30" t="s">
        <v>169</v>
      </c>
      <c r="F72" s="84" t="s">
        <v>170</v>
      </c>
      <c r="G72" s="31" t="s">
        <v>175</v>
      </c>
      <c r="H72" s="97">
        <f>14291.2+6124.8</f>
        <v>20416</v>
      </c>
    </row>
    <row r="73" spans="2:8" ht="15" customHeight="1" x14ac:dyDescent="0.35">
      <c r="B73" s="44">
        <v>41012</v>
      </c>
      <c r="C73" s="31" t="s">
        <v>199</v>
      </c>
      <c r="D73" s="89" t="s">
        <v>171</v>
      </c>
      <c r="E73" s="30" t="s">
        <v>172</v>
      </c>
      <c r="F73" s="84" t="s">
        <v>173</v>
      </c>
      <c r="G73" s="31" t="s">
        <v>174</v>
      </c>
      <c r="H73" s="97">
        <f>55718.28</f>
        <v>55718.28</v>
      </c>
    </row>
    <row r="74" spans="2:8" ht="15" customHeight="1" x14ac:dyDescent="0.35">
      <c r="B74" s="44">
        <v>41019</v>
      </c>
      <c r="C74" s="31">
        <v>34034</v>
      </c>
      <c r="D74" s="89" t="s">
        <v>176</v>
      </c>
      <c r="E74" s="30" t="s">
        <v>177</v>
      </c>
      <c r="F74" s="84" t="s">
        <v>178</v>
      </c>
      <c r="G74" s="31">
        <v>640</v>
      </c>
      <c r="H74" s="97">
        <v>55607.62</v>
      </c>
    </row>
    <row r="75" spans="2:8" ht="15" customHeight="1" x14ac:dyDescent="0.35">
      <c r="B75" s="44">
        <v>41041</v>
      </c>
      <c r="C75" s="31">
        <v>35586</v>
      </c>
      <c r="D75" s="89" t="s">
        <v>214</v>
      </c>
      <c r="E75" s="30" t="s">
        <v>172</v>
      </c>
      <c r="F75" s="84" t="s">
        <v>173</v>
      </c>
      <c r="G75" s="31" t="s">
        <v>225</v>
      </c>
      <c r="H75" s="97">
        <v>55718.28</v>
      </c>
    </row>
    <row r="76" spans="2:8" ht="15" customHeight="1" x14ac:dyDescent="0.35">
      <c r="B76" s="44">
        <v>41053</v>
      </c>
      <c r="C76" s="31">
        <v>35901</v>
      </c>
      <c r="D76" s="89" t="s">
        <v>224</v>
      </c>
      <c r="E76" s="30" t="s">
        <v>172</v>
      </c>
      <c r="F76" s="84" t="s">
        <v>215</v>
      </c>
      <c r="G76" s="31" t="s">
        <v>216</v>
      </c>
      <c r="H76" s="97">
        <v>21248.94</v>
      </c>
    </row>
    <row r="77" spans="2:8" ht="15" customHeight="1" x14ac:dyDescent="0.35">
      <c r="B77" s="44" t="s">
        <v>217</v>
      </c>
      <c r="C77" s="31">
        <v>35902</v>
      </c>
      <c r="D77" s="89" t="s">
        <v>223</v>
      </c>
      <c r="E77" s="30" t="s">
        <v>172</v>
      </c>
      <c r="F77" s="84" t="s">
        <v>218</v>
      </c>
      <c r="G77" s="31" t="s">
        <v>222</v>
      </c>
      <c r="H77" s="97">
        <v>11899</v>
      </c>
    </row>
    <row r="78" spans="2:8" ht="15" customHeight="1" x14ac:dyDescent="0.35">
      <c r="B78" s="44">
        <v>41058</v>
      </c>
      <c r="C78" s="31" t="s">
        <v>270</v>
      </c>
      <c r="D78" s="89" t="s">
        <v>292</v>
      </c>
      <c r="E78" s="30" t="s">
        <v>194</v>
      </c>
      <c r="F78" s="84" t="s">
        <v>226</v>
      </c>
      <c r="G78" s="31" t="s">
        <v>227</v>
      </c>
      <c r="H78" s="97">
        <v>27996</v>
      </c>
    </row>
    <row r="79" spans="2:8" ht="15" customHeight="1" x14ac:dyDescent="0.35">
      <c r="B79" s="44" t="s">
        <v>219</v>
      </c>
      <c r="C79" s="31">
        <v>36391</v>
      </c>
      <c r="D79" s="89" t="s">
        <v>221</v>
      </c>
      <c r="E79" s="30" t="s">
        <v>172</v>
      </c>
      <c r="F79" s="84" t="s">
        <v>218</v>
      </c>
      <c r="G79" s="31" t="s">
        <v>220</v>
      </c>
      <c r="H79" s="97">
        <v>16372</v>
      </c>
    </row>
    <row r="80" spans="2:8" ht="15" customHeight="1" x14ac:dyDescent="0.35">
      <c r="B80" s="44">
        <v>41065</v>
      </c>
      <c r="C80" s="31">
        <v>36660</v>
      </c>
      <c r="D80" s="89" t="s">
        <v>228</v>
      </c>
      <c r="E80" s="30" t="s">
        <v>24</v>
      </c>
      <c r="F80" s="30" t="s">
        <v>2</v>
      </c>
      <c r="G80" s="31">
        <v>63162</v>
      </c>
      <c r="H80" s="97">
        <v>2199</v>
      </c>
    </row>
    <row r="81" spans="2:9" ht="15" customHeight="1" x14ac:dyDescent="0.35">
      <c r="B81" s="44">
        <v>41061</v>
      </c>
      <c r="C81" s="31">
        <v>12863</v>
      </c>
      <c r="D81" s="89" t="s">
        <v>165</v>
      </c>
      <c r="E81" s="30" t="s">
        <v>229</v>
      </c>
      <c r="F81" s="84" t="s">
        <v>167</v>
      </c>
      <c r="G81" s="31">
        <v>255636</v>
      </c>
      <c r="H81" s="97">
        <v>70579.039999999994</v>
      </c>
    </row>
    <row r="82" spans="2:9" ht="15" customHeight="1" x14ac:dyDescent="0.35">
      <c r="B82" s="44">
        <v>41066</v>
      </c>
      <c r="C82" s="31">
        <v>36669</v>
      </c>
      <c r="D82" s="89" t="s">
        <v>232</v>
      </c>
      <c r="E82" s="30" t="s">
        <v>172</v>
      </c>
      <c r="F82" s="84" t="s">
        <v>233</v>
      </c>
      <c r="G82" s="31">
        <v>3339</v>
      </c>
      <c r="H82" s="97">
        <v>6333.6</v>
      </c>
    </row>
    <row r="83" spans="2:9" ht="15" customHeight="1" x14ac:dyDescent="0.35">
      <c r="B83" s="44">
        <v>41066</v>
      </c>
      <c r="C83" s="31">
        <v>36669</v>
      </c>
      <c r="D83" s="89" t="s">
        <v>234</v>
      </c>
      <c r="E83" s="30" t="s">
        <v>172</v>
      </c>
      <c r="F83" s="84" t="s">
        <v>233</v>
      </c>
      <c r="G83" s="31">
        <v>3338</v>
      </c>
      <c r="H83" s="97">
        <v>17284</v>
      </c>
    </row>
    <row r="84" spans="2:9" ht="15" customHeight="1" x14ac:dyDescent="0.35">
      <c r="B84" s="44">
        <v>41066</v>
      </c>
      <c r="C84" s="31">
        <v>36669</v>
      </c>
      <c r="D84" s="89" t="s">
        <v>235</v>
      </c>
      <c r="E84" s="30" t="s">
        <v>172</v>
      </c>
      <c r="F84" s="84" t="s">
        <v>233</v>
      </c>
      <c r="G84" s="31">
        <v>3337</v>
      </c>
      <c r="H84" s="97">
        <v>11339</v>
      </c>
    </row>
    <row r="85" spans="2:9" ht="15" customHeight="1" x14ac:dyDescent="0.35">
      <c r="B85" s="44">
        <v>41087</v>
      </c>
      <c r="C85" s="31">
        <v>38127</v>
      </c>
      <c r="D85" s="89" t="s">
        <v>236</v>
      </c>
      <c r="E85" s="30" t="s">
        <v>237</v>
      </c>
      <c r="F85" s="84" t="s">
        <v>195</v>
      </c>
      <c r="G85" s="31">
        <v>31</v>
      </c>
      <c r="H85" s="97">
        <v>51144.4</v>
      </c>
    </row>
    <row r="86" spans="2:9" ht="15" customHeight="1" x14ac:dyDescent="0.35">
      <c r="B86" s="44">
        <v>41087</v>
      </c>
      <c r="C86" s="31">
        <v>38128</v>
      </c>
      <c r="D86" s="89" t="s">
        <v>238</v>
      </c>
      <c r="E86" s="30" t="s">
        <v>239</v>
      </c>
      <c r="F86" s="84" t="s">
        <v>240</v>
      </c>
      <c r="G86" s="31" t="s">
        <v>241</v>
      </c>
      <c r="H86" s="97">
        <v>14700</v>
      </c>
    </row>
    <row r="87" spans="2:9" ht="15" customHeight="1" x14ac:dyDescent="0.35">
      <c r="B87" s="44">
        <v>41100</v>
      </c>
      <c r="C87" s="31">
        <v>39588</v>
      </c>
      <c r="D87" s="89" t="s">
        <v>246</v>
      </c>
      <c r="E87" s="30" t="s">
        <v>25</v>
      </c>
      <c r="F87" s="84" t="s">
        <v>247</v>
      </c>
      <c r="G87" s="31">
        <v>7099</v>
      </c>
      <c r="H87" s="97">
        <v>6554</v>
      </c>
    </row>
    <row r="88" spans="2:9" ht="15" customHeight="1" x14ac:dyDescent="0.35">
      <c r="B88" s="44">
        <v>41124</v>
      </c>
      <c r="C88" s="31">
        <v>43523</v>
      </c>
      <c r="D88" s="89" t="s">
        <v>263</v>
      </c>
      <c r="E88" s="30" t="s">
        <v>172</v>
      </c>
      <c r="F88" s="84" t="s">
        <v>264</v>
      </c>
      <c r="G88" s="31">
        <v>691</v>
      </c>
      <c r="H88" s="97">
        <v>2147.56</v>
      </c>
    </row>
    <row r="89" spans="2:9" ht="15" customHeight="1" x14ac:dyDescent="0.35">
      <c r="B89" s="44">
        <v>41124</v>
      </c>
      <c r="C89" s="31">
        <v>43523</v>
      </c>
      <c r="D89" s="89" t="s">
        <v>265</v>
      </c>
      <c r="E89" s="30" t="s">
        <v>172</v>
      </c>
      <c r="F89" s="84" t="s">
        <v>264</v>
      </c>
      <c r="G89" s="31">
        <v>691</v>
      </c>
      <c r="H89" s="97">
        <v>18222.84</v>
      </c>
    </row>
    <row r="90" spans="2:9" ht="15" customHeight="1" x14ac:dyDescent="0.35">
      <c r="B90" s="44">
        <v>41124</v>
      </c>
      <c r="C90" s="31">
        <v>43529</v>
      </c>
      <c r="D90" s="89" t="s">
        <v>261</v>
      </c>
      <c r="E90" s="30" t="s">
        <v>172</v>
      </c>
      <c r="F90" s="84" t="s">
        <v>262</v>
      </c>
      <c r="G90" s="31">
        <v>8179</v>
      </c>
      <c r="H90" s="97">
        <v>4408</v>
      </c>
    </row>
    <row r="91" spans="2:9" ht="15" customHeight="1" x14ac:dyDescent="0.35">
      <c r="B91" s="44">
        <v>41164</v>
      </c>
      <c r="C91" s="31">
        <v>44029</v>
      </c>
      <c r="D91" s="89" t="s">
        <v>266</v>
      </c>
      <c r="E91" s="30" t="s">
        <v>22</v>
      </c>
      <c r="F91" s="84" t="s">
        <v>247</v>
      </c>
      <c r="G91" s="31">
        <v>7128</v>
      </c>
      <c r="H91" s="97">
        <v>6554</v>
      </c>
    </row>
    <row r="92" spans="2:9" ht="15" customHeight="1" x14ac:dyDescent="0.35">
      <c r="B92" s="44">
        <v>41186</v>
      </c>
      <c r="C92" s="31">
        <v>44242</v>
      </c>
      <c r="D92" s="89" t="s">
        <v>291</v>
      </c>
      <c r="E92" s="30"/>
      <c r="F92" s="30" t="s">
        <v>2</v>
      </c>
      <c r="G92" s="31">
        <v>2628769</v>
      </c>
      <c r="H92" s="97">
        <v>3798</v>
      </c>
    </row>
    <row r="93" spans="2:9" ht="15" customHeight="1" x14ac:dyDescent="0.35">
      <c r="B93" s="44">
        <v>41193</v>
      </c>
      <c r="C93" s="31" t="s">
        <v>268</v>
      </c>
      <c r="D93" s="89" t="s">
        <v>269</v>
      </c>
      <c r="E93" s="30"/>
      <c r="F93" s="84"/>
      <c r="G93" s="31" t="s">
        <v>227</v>
      </c>
      <c r="H93" s="97">
        <v>-6999</v>
      </c>
      <c r="I93" s="94">
        <f>SUM(H65:H93)</f>
        <v>677604.97</v>
      </c>
    </row>
    <row r="94" spans="2:9" ht="15" customHeight="1" x14ac:dyDescent="0.35">
      <c r="B94" s="44"/>
      <c r="C94" s="31"/>
      <c r="D94" s="84"/>
      <c r="E94" s="30"/>
      <c r="F94" s="84"/>
      <c r="G94" s="31"/>
      <c r="H94" s="95"/>
    </row>
    <row r="95" spans="2:9" ht="15" customHeight="1" x14ac:dyDescent="0.35">
      <c r="B95" s="122">
        <v>2013</v>
      </c>
      <c r="C95" s="55"/>
      <c r="D95" s="181" t="s">
        <v>438</v>
      </c>
      <c r="E95" s="56"/>
      <c r="F95" s="11"/>
      <c r="G95" s="56"/>
      <c r="H95" s="93">
        <v>0</v>
      </c>
    </row>
    <row r="96" spans="2:9" ht="15" customHeight="1" x14ac:dyDescent="0.35">
      <c r="C96" s="55"/>
      <c r="D96" s="56"/>
      <c r="E96" s="56"/>
      <c r="F96" s="11"/>
      <c r="G96" s="56"/>
      <c r="H96" s="21"/>
    </row>
    <row r="97" spans="2:9" ht="16.2" x14ac:dyDescent="0.35">
      <c r="B97" s="122">
        <v>2014</v>
      </c>
      <c r="D97" s="181" t="s">
        <v>438</v>
      </c>
      <c r="H97" s="93">
        <v>0</v>
      </c>
    </row>
    <row r="98" spans="2:9" ht="15" customHeight="1" x14ac:dyDescent="0.35">
      <c r="B98" s="22"/>
      <c r="C98" s="3"/>
      <c r="D98" s="30"/>
      <c r="E98" s="31"/>
      <c r="F98" s="31"/>
      <c r="G98" s="31"/>
      <c r="H98" s="96"/>
    </row>
    <row r="99" spans="2:9" ht="16.2" x14ac:dyDescent="0.35">
      <c r="B99" s="122">
        <v>2015</v>
      </c>
    </row>
    <row r="100" spans="2:9" x14ac:dyDescent="0.35">
      <c r="B100" s="44">
        <v>42026</v>
      </c>
      <c r="C100" s="2">
        <v>48275</v>
      </c>
      <c r="D100" s="89" t="s">
        <v>18</v>
      </c>
      <c r="H100" s="97">
        <v>7500</v>
      </c>
    </row>
    <row r="101" spans="2:9" x14ac:dyDescent="0.35">
      <c r="B101" s="44">
        <v>42033</v>
      </c>
      <c r="C101" s="2">
        <v>48303</v>
      </c>
      <c r="D101" s="89" t="s">
        <v>374</v>
      </c>
      <c r="H101" s="97">
        <v>6798</v>
      </c>
    </row>
    <row r="102" spans="2:9" ht="15" customHeight="1" x14ac:dyDescent="0.35">
      <c r="B102" s="44">
        <v>42082</v>
      </c>
      <c r="C102" s="31">
        <v>49352</v>
      </c>
      <c r="D102" s="89" t="s">
        <v>386</v>
      </c>
      <c r="E102" s="31"/>
      <c r="F102" s="31"/>
      <c r="G102" s="31"/>
      <c r="H102" s="97">
        <v>12180</v>
      </c>
    </row>
    <row r="103" spans="2:9" ht="15" customHeight="1" x14ac:dyDescent="0.35">
      <c r="B103" s="44">
        <v>42122</v>
      </c>
      <c r="C103" s="31">
        <v>49763</v>
      </c>
      <c r="D103" s="89" t="s">
        <v>387</v>
      </c>
      <c r="E103" s="31"/>
      <c r="F103" s="31"/>
      <c r="G103" s="31"/>
      <c r="H103" s="97">
        <v>9256.7999999999993</v>
      </c>
      <c r="I103" s="94">
        <f>SUM(H99:H103)</f>
        <v>35734.800000000003</v>
      </c>
    </row>
    <row r="104" spans="2:9" ht="15" customHeight="1" x14ac:dyDescent="0.35">
      <c r="B104" s="22"/>
      <c r="C104" s="3"/>
      <c r="D104" s="30"/>
      <c r="E104" s="31"/>
      <c r="F104" s="31"/>
      <c r="G104" s="31"/>
      <c r="H104" s="96"/>
    </row>
    <row r="105" spans="2:9" ht="15" customHeight="1" x14ac:dyDescent="0.35">
      <c r="B105" s="22"/>
      <c r="C105" s="3"/>
      <c r="D105" s="30"/>
      <c r="E105" s="31"/>
      <c r="F105" s="31"/>
      <c r="G105" s="31"/>
      <c r="H105" s="96"/>
    </row>
    <row r="106" spans="2:9" ht="15" customHeight="1" x14ac:dyDescent="0.35">
      <c r="B106" s="122">
        <v>2016</v>
      </c>
      <c r="C106" s="3"/>
      <c r="D106" s="30"/>
      <c r="E106" s="31"/>
      <c r="F106" s="31"/>
      <c r="G106" s="31"/>
      <c r="H106" s="96"/>
    </row>
    <row r="107" spans="2:9" ht="15" customHeight="1" x14ac:dyDescent="0.35">
      <c r="B107" s="22"/>
      <c r="C107" s="3"/>
      <c r="D107" s="30"/>
      <c r="E107" s="31"/>
      <c r="F107" s="31"/>
      <c r="G107" s="31"/>
      <c r="H107" s="96"/>
    </row>
    <row r="108" spans="2:9" s="49" customFormat="1" ht="13.8" thickBot="1" x14ac:dyDescent="0.35">
      <c r="B108" s="26"/>
      <c r="C108" s="26"/>
      <c r="D108" s="113" t="s">
        <v>123</v>
      </c>
      <c r="E108" s="114"/>
      <c r="F108" s="114"/>
      <c r="G108" s="114"/>
      <c r="H108" s="115">
        <f>SUM(H10:H106)</f>
        <v>5762127.8000000007</v>
      </c>
      <c r="I108" s="115">
        <f>+I10+I12+I14+I16+I18+I20+I22+I24+I26+I28+I30+I32+I34+I36+I38+I61+I93+I103</f>
        <v>5762127.7999999989</v>
      </c>
    </row>
    <row r="109" spans="2:9" ht="15" thickTop="1" x14ac:dyDescent="0.35">
      <c r="B109" s="1" t="s">
        <v>10</v>
      </c>
    </row>
  </sheetData>
  <mergeCells count="3">
    <mergeCell ref="B2:H2"/>
    <mergeCell ref="B3:H3"/>
    <mergeCell ref="B4:H4"/>
  </mergeCells>
  <phoneticPr fontId="27" type="noConversion"/>
  <pageMargins left="0.23622047244094491" right="0.15748031496062992" top="0.39370078740157483" bottom="0.39370078740157483" header="0.51181102362204722" footer="0.15748031496062992"/>
  <pageSetup scale="85" firstPageNumber="0" fitToWidth="2" fitToHeight="5" orientation="portrait" horizontalDpi="300" verticalDpi="300" r:id="rId1"/>
  <headerFooter alignWithMargins="0">
    <oddFooter>&amp;CPágina &amp;P de &amp;N</oddFooter>
  </headerFooter>
  <rowBreaks count="2" manualBreakCount="2">
    <brk id="110" max="16383" man="1"/>
    <brk id="11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K109"/>
  <sheetViews>
    <sheetView zoomScaleNormal="100" workbookViewId="0">
      <pane xSplit="3" ySplit="6" topLeftCell="D92" activePane="bottomRight" state="frozen"/>
      <selection pane="topRight" activeCell="D1" sqref="D1"/>
      <selection pane="bottomLeft" activeCell="A7" sqref="A7"/>
      <selection pane="bottomRight" activeCell="B4" sqref="B4:H4"/>
    </sheetView>
  </sheetViews>
  <sheetFormatPr baseColWidth="10" defaultColWidth="11.44140625" defaultRowHeight="14.4" x14ac:dyDescent="0.35"/>
  <cols>
    <col min="1" max="1" width="5.6640625" style="1" customWidth="1"/>
    <col min="2" max="2" width="16.6640625" style="1" customWidth="1"/>
    <col min="3" max="3" width="12.5546875" style="33" customWidth="1"/>
    <col min="4" max="4" width="57.88671875" style="2" customWidth="1"/>
    <col min="5" max="5" width="48.109375" style="8" hidden="1" customWidth="1"/>
    <col min="6" max="6" width="32.5546875" style="8" hidden="1" customWidth="1"/>
    <col min="7" max="7" width="9.33203125" style="8" hidden="1" customWidth="1"/>
    <col min="8" max="8" width="15.5546875" style="93" customWidth="1"/>
    <col min="9" max="16384" width="11.44140625" style="1"/>
  </cols>
  <sheetData>
    <row r="1" spans="2:9" ht="18.600000000000001" thickBot="1" x14ac:dyDescent="0.4">
      <c r="B1" s="15"/>
      <c r="C1" s="34"/>
      <c r="D1" s="101"/>
      <c r="E1" s="34"/>
      <c r="F1" s="35"/>
      <c r="G1" s="35"/>
      <c r="H1" s="18"/>
    </row>
    <row r="2" spans="2:9" ht="18" customHeight="1" x14ac:dyDescent="0.35">
      <c r="B2" s="183" t="s">
        <v>11</v>
      </c>
      <c r="C2" s="184"/>
      <c r="D2" s="184"/>
      <c r="E2" s="184"/>
      <c r="F2" s="184"/>
      <c r="G2" s="184"/>
      <c r="H2" s="185"/>
      <c r="I2" s="94"/>
    </row>
    <row r="3" spans="2:9" ht="16.2" x14ac:dyDescent="0.35">
      <c r="B3" s="186" t="s">
        <v>295</v>
      </c>
      <c r="C3" s="187"/>
      <c r="D3" s="187"/>
      <c r="E3" s="187"/>
      <c r="F3" s="187"/>
      <c r="G3" s="187"/>
      <c r="H3" s="188"/>
      <c r="I3" s="94"/>
    </row>
    <row r="4" spans="2:9" ht="16.8" thickBot="1" x14ac:dyDescent="0.4">
      <c r="B4" s="189" t="str">
        <f>'MOBILIARIO  Y EQ.'!B4:H4</f>
        <v>AL 31 DE DICIEMBRE DEL 2016</v>
      </c>
      <c r="C4" s="190"/>
      <c r="D4" s="190"/>
      <c r="E4" s="190"/>
      <c r="F4" s="190"/>
      <c r="G4" s="190"/>
      <c r="H4" s="191"/>
      <c r="I4" s="94"/>
    </row>
    <row r="5" spans="2:9" ht="16.2" x14ac:dyDescent="0.35">
      <c r="B5" s="14"/>
      <c r="C5" s="92"/>
      <c r="D5" s="92"/>
      <c r="E5" s="92"/>
      <c r="F5" s="14"/>
      <c r="G5" s="92"/>
      <c r="H5" s="18"/>
      <c r="I5" s="94"/>
    </row>
    <row r="6" spans="2:9" s="102" customFormat="1" ht="36.6" customHeight="1" x14ac:dyDescent="0.25">
      <c r="B6" s="103" t="s">
        <v>299</v>
      </c>
      <c r="C6" s="108" t="s">
        <v>13</v>
      </c>
      <c r="D6" s="108" t="s">
        <v>14</v>
      </c>
      <c r="E6" s="108" t="s">
        <v>15</v>
      </c>
      <c r="F6" s="108" t="s">
        <v>16</v>
      </c>
      <c r="G6" s="108" t="s">
        <v>17</v>
      </c>
      <c r="H6" s="109" t="s">
        <v>290</v>
      </c>
      <c r="I6" s="120" t="s">
        <v>294</v>
      </c>
    </row>
    <row r="7" spans="2:9" ht="15" x14ac:dyDescent="0.35">
      <c r="B7" s="123" t="s">
        <v>436</v>
      </c>
      <c r="C7" s="33" t="s">
        <v>63</v>
      </c>
      <c r="D7" s="5"/>
      <c r="E7" s="38"/>
      <c r="F7" s="38"/>
      <c r="G7" s="38"/>
      <c r="H7" s="18"/>
    </row>
    <row r="8" spans="2:9" s="7" customFormat="1" ht="13.2" x14ac:dyDescent="0.3">
      <c r="B8" s="39"/>
      <c r="C8" s="40"/>
      <c r="D8" s="48" t="s">
        <v>419</v>
      </c>
      <c r="E8" s="41"/>
      <c r="F8" s="41"/>
      <c r="G8" s="40"/>
      <c r="I8" s="117">
        <f>493922+50239</f>
        <v>544161</v>
      </c>
    </row>
    <row r="9" spans="2:9" s="7" customFormat="1" ht="13.2" x14ac:dyDescent="0.3">
      <c r="B9" s="39"/>
      <c r="C9" s="40"/>
      <c r="D9" s="41"/>
      <c r="E9" s="41"/>
      <c r="F9" s="41"/>
      <c r="G9" s="40"/>
      <c r="I9" s="97"/>
    </row>
    <row r="10" spans="2:9" s="7" customFormat="1" x14ac:dyDescent="0.3">
      <c r="B10" s="123" t="s">
        <v>26</v>
      </c>
      <c r="C10" s="42"/>
      <c r="D10" s="43"/>
      <c r="E10" s="43"/>
      <c r="F10" s="43"/>
      <c r="G10" s="40"/>
      <c r="I10" s="97"/>
    </row>
    <row r="11" spans="2:9" s="7" customFormat="1" ht="13.2" x14ac:dyDescent="0.3">
      <c r="B11" s="39"/>
      <c r="C11" s="40"/>
      <c r="D11" s="48" t="s">
        <v>421</v>
      </c>
      <c r="E11" s="41"/>
      <c r="F11" s="41"/>
      <c r="G11" s="40"/>
      <c r="I11" s="117">
        <v>79166</v>
      </c>
    </row>
    <row r="12" spans="2:9" s="7" customFormat="1" ht="13.2" x14ac:dyDescent="0.3">
      <c r="B12" s="39"/>
      <c r="C12" s="40"/>
      <c r="D12" s="41"/>
      <c r="E12" s="41"/>
      <c r="F12" s="41"/>
      <c r="G12" s="40"/>
      <c r="I12" s="97"/>
    </row>
    <row r="13" spans="2:9" s="7" customFormat="1" x14ac:dyDescent="0.3">
      <c r="B13" s="123" t="s">
        <v>27</v>
      </c>
      <c r="C13" s="42"/>
      <c r="D13" s="43"/>
      <c r="E13" s="43"/>
      <c r="F13" s="43"/>
      <c r="G13" s="40"/>
      <c r="I13" s="98"/>
    </row>
    <row r="14" spans="2:9" s="7" customFormat="1" ht="13.2" x14ac:dyDescent="0.3">
      <c r="B14" s="39"/>
      <c r="C14" s="40"/>
      <c r="D14" s="48" t="s">
        <v>422</v>
      </c>
      <c r="E14" s="41"/>
      <c r="F14" s="41"/>
      <c r="G14" s="40"/>
      <c r="I14" s="180">
        <v>106851</v>
      </c>
    </row>
    <row r="15" spans="2:9" s="7" customFormat="1" ht="13.2" x14ac:dyDescent="0.3">
      <c r="B15" s="39"/>
      <c r="C15" s="40"/>
      <c r="D15" s="41"/>
      <c r="E15" s="41"/>
      <c r="F15" s="41"/>
      <c r="G15" s="40"/>
      <c r="I15" s="98"/>
    </row>
    <row r="16" spans="2:9" s="7" customFormat="1" x14ac:dyDescent="0.3">
      <c r="B16" s="123" t="s">
        <v>28</v>
      </c>
      <c r="C16" s="42"/>
      <c r="D16" s="43"/>
      <c r="E16" s="43"/>
      <c r="F16" s="43"/>
      <c r="G16" s="40"/>
      <c r="I16" s="98"/>
    </row>
    <row r="17" spans="2:9" s="7" customFormat="1" ht="13.2" x14ac:dyDescent="0.3">
      <c r="B17" s="39"/>
      <c r="C17" s="40"/>
      <c r="D17" s="48" t="s">
        <v>423</v>
      </c>
      <c r="E17" s="41"/>
      <c r="F17" s="41"/>
      <c r="G17" s="40"/>
      <c r="I17" s="180">
        <v>448198</v>
      </c>
    </row>
    <row r="18" spans="2:9" s="7" customFormat="1" ht="13.2" x14ac:dyDescent="0.3">
      <c r="B18" s="39"/>
      <c r="C18" s="40"/>
      <c r="D18" s="41"/>
      <c r="E18" s="41"/>
      <c r="F18" s="41"/>
      <c r="G18" s="40"/>
      <c r="I18" s="98"/>
    </row>
    <row r="19" spans="2:9" s="7" customFormat="1" x14ac:dyDescent="0.3">
      <c r="B19" s="123" t="s">
        <v>29</v>
      </c>
      <c r="C19" s="42"/>
      <c r="D19" s="43"/>
      <c r="E19" s="43"/>
      <c r="F19" s="43"/>
      <c r="G19" s="40"/>
      <c r="I19" s="98"/>
    </row>
    <row r="20" spans="2:9" s="7" customFormat="1" ht="13.2" x14ac:dyDescent="0.3">
      <c r="B20" s="44"/>
      <c r="C20" s="40"/>
      <c r="D20" s="48" t="s">
        <v>424</v>
      </c>
      <c r="E20" s="45"/>
      <c r="F20" s="45"/>
      <c r="G20" s="40"/>
      <c r="I20" s="180">
        <v>27755</v>
      </c>
    </row>
    <row r="21" spans="2:9" s="7" customFormat="1" ht="13.2" x14ac:dyDescent="0.3">
      <c r="B21" s="39"/>
      <c r="C21" s="40"/>
      <c r="D21" s="41"/>
      <c r="E21" s="41"/>
      <c r="F21" s="41"/>
      <c r="G21" s="40"/>
      <c r="I21" s="98"/>
    </row>
    <row r="22" spans="2:9" s="7" customFormat="1" x14ac:dyDescent="0.3">
      <c r="B22" s="123" t="s">
        <v>30</v>
      </c>
      <c r="C22" s="42"/>
      <c r="D22" s="43"/>
      <c r="E22" s="43"/>
      <c r="F22" s="43"/>
      <c r="G22" s="40"/>
      <c r="I22" s="98"/>
    </row>
    <row r="23" spans="2:9" s="7" customFormat="1" ht="13.2" x14ac:dyDescent="0.3">
      <c r="B23" s="44"/>
      <c r="C23" s="40"/>
      <c r="D23" s="48" t="s">
        <v>425</v>
      </c>
      <c r="E23" s="45"/>
      <c r="F23" s="45"/>
      <c r="G23" s="40"/>
      <c r="I23" s="180">
        <v>1214749</v>
      </c>
    </row>
    <row r="24" spans="2:9" s="7" customFormat="1" ht="13.2" x14ac:dyDescent="0.3">
      <c r="B24" s="44"/>
      <c r="C24" s="40"/>
      <c r="D24" s="45"/>
      <c r="E24" s="45"/>
      <c r="F24" s="45"/>
      <c r="G24" s="40"/>
      <c r="I24" s="98"/>
    </row>
    <row r="25" spans="2:9" s="7" customFormat="1" x14ac:dyDescent="0.3">
      <c r="B25" s="123" t="s">
        <v>31</v>
      </c>
      <c r="C25" s="42"/>
      <c r="D25" s="43"/>
      <c r="E25" s="43"/>
      <c r="F25" s="43"/>
      <c r="G25" s="40"/>
      <c r="I25" s="98"/>
    </row>
    <row r="26" spans="2:9" s="7" customFormat="1" ht="13.2" x14ac:dyDescent="0.3">
      <c r="B26" s="44"/>
      <c r="C26" s="40"/>
      <c r="D26" s="48" t="s">
        <v>426</v>
      </c>
      <c r="E26" s="45"/>
      <c r="F26" s="45"/>
      <c r="G26" s="40"/>
      <c r="I26" s="180">
        <v>2459951</v>
      </c>
    </row>
    <row r="27" spans="2:9" s="7" customFormat="1" ht="13.2" x14ac:dyDescent="0.3">
      <c r="B27" s="44"/>
      <c r="C27" s="40"/>
      <c r="D27" s="45"/>
      <c r="E27" s="45"/>
      <c r="F27" s="45"/>
      <c r="G27" s="40"/>
      <c r="I27" s="98"/>
    </row>
    <row r="28" spans="2:9" s="7" customFormat="1" x14ac:dyDescent="0.3">
      <c r="B28" s="123" t="s">
        <v>33</v>
      </c>
      <c r="C28" s="42"/>
      <c r="D28" s="43"/>
      <c r="E28" s="43"/>
      <c r="F28" s="43"/>
      <c r="G28" s="40"/>
      <c r="I28" s="98"/>
    </row>
    <row r="29" spans="2:9" s="7" customFormat="1" ht="13.2" x14ac:dyDescent="0.3">
      <c r="B29" s="39"/>
      <c r="C29" s="40"/>
      <c r="D29" s="48" t="s">
        <v>427</v>
      </c>
      <c r="E29" s="41"/>
      <c r="F29" s="41"/>
      <c r="G29" s="40"/>
      <c r="I29" s="180">
        <v>131014</v>
      </c>
    </row>
    <row r="30" spans="2:9" s="7" customFormat="1" ht="13.2" x14ac:dyDescent="0.3">
      <c r="B30" s="39"/>
      <c r="C30" s="40"/>
      <c r="D30" s="41"/>
      <c r="E30" s="41"/>
      <c r="F30" s="41"/>
      <c r="G30" s="40"/>
      <c r="I30" s="98"/>
    </row>
    <row r="31" spans="2:9" s="7" customFormat="1" x14ac:dyDescent="0.3">
      <c r="B31" s="123" t="s">
        <v>34</v>
      </c>
      <c r="C31" s="42"/>
      <c r="D31" s="43"/>
      <c r="E31" s="43"/>
      <c r="F31" s="43"/>
      <c r="G31" s="40"/>
      <c r="I31" s="99"/>
    </row>
    <row r="32" spans="2:9" s="7" customFormat="1" ht="13.2" x14ac:dyDescent="0.3">
      <c r="B32" s="46"/>
      <c r="C32" s="40"/>
      <c r="D32" s="48" t="s">
        <v>428</v>
      </c>
      <c r="E32" s="47"/>
      <c r="F32" s="47"/>
      <c r="G32" s="40"/>
      <c r="I32" s="180">
        <v>901305</v>
      </c>
    </row>
    <row r="33" spans="2:9" s="7" customFormat="1" ht="13.2" x14ac:dyDescent="0.3">
      <c r="B33" s="44"/>
      <c r="C33" s="40"/>
      <c r="D33" s="45"/>
      <c r="E33" s="45"/>
      <c r="F33" s="45"/>
      <c r="G33" s="40"/>
      <c r="I33" s="98"/>
    </row>
    <row r="34" spans="2:9" s="7" customFormat="1" x14ac:dyDescent="0.3">
      <c r="B34" s="123" t="s">
        <v>35</v>
      </c>
      <c r="C34" s="42"/>
      <c r="D34" s="48"/>
      <c r="E34" s="48"/>
      <c r="F34" s="48"/>
      <c r="G34" s="40"/>
      <c r="I34" s="98"/>
    </row>
    <row r="35" spans="2:9" s="7" customFormat="1" ht="13.2" x14ac:dyDescent="0.3">
      <c r="B35" s="81"/>
      <c r="C35" s="40"/>
      <c r="D35" s="48" t="s">
        <v>429</v>
      </c>
      <c r="E35" s="47"/>
      <c r="F35" s="47" t="s">
        <v>36</v>
      </c>
      <c r="G35" s="40">
        <v>50906</v>
      </c>
      <c r="I35" s="180">
        <v>3011095</v>
      </c>
    </row>
    <row r="36" spans="2:9" s="7" customFormat="1" ht="13.2" x14ac:dyDescent="0.3">
      <c r="B36" s="46"/>
      <c r="C36" s="40"/>
      <c r="D36" s="47"/>
      <c r="E36" s="47"/>
      <c r="F36" s="47"/>
      <c r="G36" s="40"/>
      <c r="I36" s="98"/>
    </row>
    <row r="37" spans="2:9" s="7" customFormat="1" x14ac:dyDescent="0.3">
      <c r="B37" s="123" t="s">
        <v>38</v>
      </c>
      <c r="C37" s="42"/>
      <c r="D37" s="47"/>
      <c r="E37" s="47"/>
      <c r="F37" s="47"/>
      <c r="G37" s="47"/>
      <c r="I37" s="98"/>
    </row>
    <row r="38" spans="2:9" s="7" customFormat="1" ht="13.2" x14ac:dyDescent="0.3">
      <c r="B38" s="46"/>
      <c r="C38" s="40"/>
      <c r="D38" s="48" t="s">
        <v>430</v>
      </c>
      <c r="E38" s="47"/>
      <c r="F38" s="47" t="s">
        <v>39</v>
      </c>
      <c r="G38" s="46" t="s">
        <v>40</v>
      </c>
      <c r="I38" s="180">
        <v>7417.56</v>
      </c>
    </row>
    <row r="39" spans="2:9" s="7" customFormat="1" ht="13.2" x14ac:dyDescent="0.3">
      <c r="B39" s="46"/>
      <c r="C39" s="40"/>
      <c r="D39" s="48"/>
      <c r="E39" s="47"/>
      <c r="F39" s="47"/>
      <c r="G39" s="46"/>
      <c r="I39" s="180"/>
    </row>
    <row r="40" spans="2:9" s="7" customFormat="1" x14ac:dyDescent="0.3">
      <c r="B40" s="123" t="s">
        <v>437</v>
      </c>
      <c r="C40" s="42"/>
      <c r="D40" s="47"/>
      <c r="E40" s="47"/>
      <c r="F40" s="47"/>
      <c r="G40" s="47"/>
      <c r="I40" s="98"/>
    </row>
    <row r="41" spans="2:9" s="7" customFormat="1" ht="13.2" x14ac:dyDescent="0.3">
      <c r="B41" s="46"/>
      <c r="C41" s="40"/>
      <c r="D41" s="181" t="s">
        <v>438</v>
      </c>
      <c r="E41" s="47"/>
      <c r="F41" s="47" t="s">
        <v>39</v>
      </c>
      <c r="G41" s="46" t="s">
        <v>40</v>
      </c>
      <c r="I41" s="180">
        <v>0</v>
      </c>
    </row>
    <row r="42" spans="2:9" s="7" customFormat="1" ht="13.2" x14ac:dyDescent="0.3">
      <c r="B42" s="46"/>
      <c r="C42" s="40"/>
      <c r="D42" s="48"/>
      <c r="E42" s="47"/>
      <c r="F42" s="47"/>
      <c r="G42" s="46"/>
      <c r="I42" s="180"/>
    </row>
    <row r="43" spans="2:9" s="7" customFormat="1" x14ac:dyDescent="0.3">
      <c r="B43" s="123" t="s">
        <v>41</v>
      </c>
      <c r="C43" s="40"/>
      <c r="D43" s="50"/>
      <c r="E43" s="50"/>
      <c r="F43" s="47"/>
      <c r="G43" s="40"/>
      <c r="I43" s="98"/>
    </row>
    <row r="44" spans="2:9" s="7" customFormat="1" ht="13.2" x14ac:dyDescent="0.3">
      <c r="B44" s="46"/>
      <c r="C44" s="40"/>
      <c r="D44" s="48" t="s">
        <v>432</v>
      </c>
      <c r="E44" s="47"/>
      <c r="F44" s="47" t="s">
        <v>37</v>
      </c>
      <c r="G44" s="40">
        <v>118070</v>
      </c>
      <c r="I44" s="180">
        <v>2362555</v>
      </c>
    </row>
    <row r="45" spans="2:9" s="7" customFormat="1" ht="13.2" x14ac:dyDescent="0.3">
      <c r="B45" s="46"/>
      <c r="C45" s="40"/>
      <c r="D45" s="50"/>
      <c r="E45" s="50"/>
      <c r="F45" s="47"/>
      <c r="G45" s="40"/>
      <c r="I45" s="98"/>
    </row>
    <row r="46" spans="2:9" s="7" customFormat="1" x14ac:dyDescent="0.3">
      <c r="B46" s="124" t="s">
        <v>300</v>
      </c>
      <c r="C46" s="40"/>
      <c r="D46" s="50"/>
      <c r="E46" s="50"/>
      <c r="F46" s="47"/>
      <c r="G46" s="40"/>
      <c r="I46" s="98"/>
    </row>
    <row r="47" spans="2:9" s="7" customFormat="1" ht="13.2" x14ac:dyDescent="0.3">
      <c r="B47" s="46"/>
      <c r="C47" s="40"/>
      <c r="D47" s="48" t="s">
        <v>433</v>
      </c>
      <c r="E47" s="50"/>
      <c r="F47" s="47" t="s">
        <v>42</v>
      </c>
      <c r="G47" s="40">
        <v>54838</v>
      </c>
      <c r="I47" s="180">
        <v>620662</v>
      </c>
    </row>
    <row r="48" spans="2:9" s="7" customFormat="1" ht="13.2" x14ac:dyDescent="0.3">
      <c r="B48" s="46"/>
      <c r="C48" s="40"/>
      <c r="D48" s="116"/>
      <c r="G48" s="40"/>
      <c r="H48" s="98"/>
      <c r="I48" s="99"/>
    </row>
    <row r="49" spans="1:9" s="7" customFormat="1" x14ac:dyDescent="0.3">
      <c r="B49" s="124">
        <v>2011</v>
      </c>
      <c r="C49" s="40"/>
      <c r="D49" s="50"/>
      <c r="E49" s="50"/>
      <c r="F49" s="47"/>
      <c r="G49" s="40"/>
      <c r="H49" s="98"/>
    </row>
    <row r="50" spans="1:9" s="7" customFormat="1" ht="13.2" x14ac:dyDescent="0.3">
      <c r="B50" s="46">
        <v>40564</v>
      </c>
      <c r="C50" s="40">
        <v>29060</v>
      </c>
      <c r="D50" s="50" t="s">
        <v>71</v>
      </c>
      <c r="E50" s="50"/>
      <c r="F50" s="47" t="s">
        <v>64</v>
      </c>
      <c r="G50" s="40">
        <v>134</v>
      </c>
      <c r="H50" s="98">
        <v>13870.58</v>
      </c>
    </row>
    <row r="51" spans="1:9" s="7" customFormat="1" ht="13.2" x14ac:dyDescent="0.3">
      <c r="B51" s="46">
        <v>40568</v>
      </c>
      <c r="C51" s="40" t="s">
        <v>77</v>
      </c>
      <c r="D51" s="50" t="s">
        <v>72</v>
      </c>
      <c r="E51" s="50"/>
      <c r="F51" s="47" t="s">
        <v>73</v>
      </c>
      <c r="G51" s="40">
        <v>216</v>
      </c>
      <c r="H51" s="98">
        <v>4250.24</v>
      </c>
    </row>
    <row r="52" spans="1:9" s="7" customFormat="1" ht="13.2" x14ac:dyDescent="0.3">
      <c r="B52" s="46">
        <v>40633</v>
      </c>
      <c r="C52" s="40" t="s">
        <v>76</v>
      </c>
      <c r="D52" s="50" t="s">
        <v>78</v>
      </c>
      <c r="E52" s="50"/>
      <c r="F52" s="47" t="s">
        <v>79</v>
      </c>
      <c r="G52" s="40">
        <v>142</v>
      </c>
      <c r="H52" s="98">
        <v>12299</v>
      </c>
    </row>
    <row r="53" spans="1:9" s="7" customFormat="1" ht="13.2" x14ac:dyDescent="0.3">
      <c r="B53" s="46">
        <v>40743</v>
      </c>
      <c r="C53" s="40" t="s">
        <v>84</v>
      </c>
      <c r="D53" s="50" t="s">
        <v>85</v>
      </c>
      <c r="E53" s="50"/>
      <c r="F53" s="47" t="s">
        <v>86</v>
      </c>
      <c r="G53" s="40">
        <v>266</v>
      </c>
      <c r="H53" s="98">
        <v>11603.12</v>
      </c>
    </row>
    <row r="54" spans="1:9" s="7" customFormat="1" ht="13.2" x14ac:dyDescent="0.3">
      <c r="B54" s="46">
        <v>40780</v>
      </c>
      <c r="C54" s="40">
        <v>30316</v>
      </c>
      <c r="D54" s="50" t="s">
        <v>93</v>
      </c>
      <c r="E54" s="50"/>
      <c r="F54" s="47" t="s">
        <v>67</v>
      </c>
      <c r="G54" s="40">
        <v>3831</v>
      </c>
      <c r="H54" s="98">
        <v>12465.44</v>
      </c>
    </row>
    <row r="55" spans="1:9" s="7" customFormat="1" ht="13.2" x14ac:dyDescent="0.3">
      <c r="A55" s="7" t="s">
        <v>113</v>
      </c>
      <c r="B55" s="46">
        <v>40858</v>
      </c>
      <c r="C55" s="40">
        <v>30929</v>
      </c>
      <c r="D55" s="50" t="s">
        <v>93</v>
      </c>
      <c r="E55" s="50"/>
      <c r="F55" s="47" t="s">
        <v>114</v>
      </c>
      <c r="G55" s="40">
        <v>1913</v>
      </c>
      <c r="H55" s="98">
        <v>40789.67</v>
      </c>
    </row>
    <row r="56" spans="1:9" s="7" customFormat="1" ht="13.2" x14ac:dyDescent="0.3">
      <c r="A56" s="7" t="s">
        <v>113</v>
      </c>
      <c r="B56" s="46">
        <v>40863</v>
      </c>
      <c r="C56" s="40" t="s">
        <v>32</v>
      </c>
      <c r="D56" s="50" t="s">
        <v>115</v>
      </c>
      <c r="E56" s="50"/>
      <c r="F56" s="47" t="s">
        <v>116</v>
      </c>
      <c r="G56" s="40">
        <v>5182</v>
      </c>
      <c r="H56" s="98">
        <v>18705556.800000001</v>
      </c>
      <c r="I56" s="121">
        <f>SUM(H50:H56)</f>
        <v>18800834.850000001</v>
      </c>
    </row>
    <row r="57" spans="1:9" s="7" customFormat="1" ht="13.2" hidden="1" x14ac:dyDescent="0.3">
      <c r="B57" s="46"/>
      <c r="C57" s="40"/>
      <c r="D57" s="50"/>
      <c r="E57" s="50"/>
      <c r="F57" s="47"/>
      <c r="G57" s="40"/>
      <c r="H57" s="98"/>
    </row>
    <row r="58" spans="1:9" s="7" customFormat="1" ht="13.2" hidden="1" x14ac:dyDescent="0.3">
      <c r="B58" s="46"/>
      <c r="C58" s="40"/>
      <c r="D58" s="50"/>
      <c r="E58" s="50"/>
      <c r="F58" s="47"/>
      <c r="G58" s="40"/>
      <c r="H58" s="98"/>
    </row>
    <row r="59" spans="1:9" s="7" customFormat="1" ht="13.2" x14ac:dyDescent="0.3">
      <c r="B59" s="46"/>
      <c r="C59" s="40"/>
      <c r="D59" s="50"/>
      <c r="E59" s="50"/>
      <c r="F59" s="47"/>
      <c r="G59" s="40"/>
      <c r="H59" s="98"/>
    </row>
    <row r="60" spans="1:9" s="7" customFormat="1" x14ac:dyDescent="0.3">
      <c r="B60" s="124">
        <v>2012</v>
      </c>
      <c r="C60" s="40"/>
      <c r="D60" s="50"/>
      <c r="E60" s="50"/>
      <c r="F60" s="47"/>
      <c r="G60" s="40"/>
      <c r="H60" s="98"/>
    </row>
    <row r="61" spans="1:9" s="7" customFormat="1" ht="13.2" hidden="1" x14ac:dyDescent="0.3">
      <c r="B61" s="46"/>
      <c r="C61" s="40"/>
      <c r="D61" s="50"/>
      <c r="E61" s="50"/>
      <c r="F61" s="47"/>
      <c r="G61" s="40"/>
      <c r="H61" s="98"/>
    </row>
    <row r="62" spans="1:9" s="7" customFormat="1" ht="13.2" x14ac:dyDescent="0.3">
      <c r="B62" s="46">
        <v>40940</v>
      </c>
      <c r="C62" s="40">
        <v>32579</v>
      </c>
      <c r="D62" s="50" t="s">
        <v>130</v>
      </c>
      <c r="E62" s="50" t="s">
        <v>201</v>
      </c>
      <c r="F62" s="47" t="s">
        <v>131</v>
      </c>
      <c r="G62" s="40" t="s">
        <v>132</v>
      </c>
      <c r="H62" s="98">
        <v>238512</v>
      </c>
    </row>
    <row r="63" spans="1:9" s="7" customFormat="1" ht="13.2" x14ac:dyDescent="0.3">
      <c r="B63" s="46">
        <v>40963</v>
      </c>
      <c r="C63" s="40">
        <v>33273</v>
      </c>
      <c r="D63" s="50" t="s">
        <v>271</v>
      </c>
      <c r="E63" s="50" t="s">
        <v>202</v>
      </c>
      <c r="F63" s="47" t="s">
        <v>133</v>
      </c>
      <c r="G63" s="40" t="s">
        <v>134</v>
      </c>
      <c r="H63" s="98">
        <v>6999.58</v>
      </c>
    </row>
    <row r="64" spans="1:9" s="7" customFormat="1" ht="13.2" x14ac:dyDescent="0.3">
      <c r="B64" s="46">
        <v>40973</v>
      </c>
      <c r="C64" s="40">
        <v>33994</v>
      </c>
      <c r="D64" s="50" t="s">
        <v>135</v>
      </c>
      <c r="E64" s="50" t="s">
        <v>203</v>
      </c>
      <c r="F64" s="47" t="s">
        <v>133</v>
      </c>
      <c r="G64" s="40" t="s">
        <v>136</v>
      </c>
      <c r="H64" s="98">
        <v>13596.56</v>
      </c>
    </row>
    <row r="65" spans="2:9" s="7" customFormat="1" ht="13.2" x14ac:dyDescent="0.3">
      <c r="B65" s="46">
        <v>40993</v>
      </c>
      <c r="C65" s="40">
        <v>34356</v>
      </c>
      <c r="D65" s="50" t="s">
        <v>137</v>
      </c>
      <c r="E65" s="50" t="s">
        <v>204</v>
      </c>
      <c r="F65" s="47" t="s">
        <v>138</v>
      </c>
      <c r="G65" s="40">
        <v>88814</v>
      </c>
      <c r="H65" s="98">
        <v>925988.56</v>
      </c>
    </row>
    <row r="66" spans="2:9" s="7" customFormat="1" ht="13.2" x14ac:dyDescent="0.3">
      <c r="B66" s="46">
        <v>40994</v>
      </c>
      <c r="C66" s="40">
        <v>34411</v>
      </c>
      <c r="D66" s="50" t="s">
        <v>139</v>
      </c>
      <c r="E66" s="50" t="s">
        <v>203</v>
      </c>
      <c r="F66" s="47" t="s">
        <v>140</v>
      </c>
      <c r="G66" s="40">
        <v>388</v>
      </c>
      <c r="H66" s="98">
        <v>13773.49</v>
      </c>
    </row>
    <row r="67" spans="2:9" s="7" customFormat="1" ht="13.2" x14ac:dyDescent="0.3">
      <c r="B67" s="46">
        <v>41003</v>
      </c>
      <c r="C67" s="40">
        <v>34652</v>
      </c>
      <c r="D67" s="50" t="s">
        <v>144</v>
      </c>
      <c r="E67" s="50" t="s">
        <v>205</v>
      </c>
      <c r="F67" s="47" t="s">
        <v>142</v>
      </c>
      <c r="G67" s="40" t="s">
        <v>145</v>
      </c>
      <c r="H67" s="98">
        <v>972880.01</v>
      </c>
    </row>
    <row r="68" spans="2:9" s="7" customFormat="1" ht="13.2" x14ac:dyDescent="0.3">
      <c r="B68" s="46">
        <v>41003</v>
      </c>
      <c r="C68" s="40">
        <v>34653</v>
      </c>
      <c r="D68" s="50" t="s">
        <v>141</v>
      </c>
      <c r="E68" s="50" t="s">
        <v>206</v>
      </c>
      <c r="F68" s="47" t="s">
        <v>142</v>
      </c>
      <c r="G68" s="40" t="s">
        <v>143</v>
      </c>
      <c r="H68" s="98">
        <v>463202.79</v>
      </c>
    </row>
    <row r="69" spans="2:9" s="7" customFormat="1" ht="13.2" x14ac:dyDescent="0.3">
      <c r="B69" s="46">
        <v>41011</v>
      </c>
      <c r="C69" s="40">
        <v>34739</v>
      </c>
      <c r="D69" s="50" t="s">
        <v>207</v>
      </c>
      <c r="E69" s="50" t="s">
        <v>208</v>
      </c>
      <c r="F69" s="47" t="s">
        <v>147</v>
      </c>
      <c r="G69" s="40">
        <v>10351</v>
      </c>
      <c r="H69" s="98">
        <v>99660.24</v>
      </c>
    </row>
    <row r="70" spans="2:9" s="7" customFormat="1" ht="13.2" x14ac:dyDescent="0.3">
      <c r="B70" s="46">
        <v>41012</v>
      </c>
      <c r="C70" s="40" t="s">
        <v>149</v>
      </c>
      <c r="D70" s="50" t="s">
        <v>150</v>
      </c>
      <c r="E70" s="50" t="s">
        <v>210</v>
      </c>
      <c r="F70" s="47" t="s">
        <v>116</v>
      </c>
      <c r="G70" s="40">
        <v>5372</v>
      </c>
      <c r="H70" s="98">
        <v>14216223.17</v>
      </c>
    </row>
    <row r="71" spans="2:9" s="7" customFormat="1" ht="13.2" x14ac:dyDescent="0.3">
      <c r="B71" s="46">
        <v>41025</v>
      </c>
      <c r="C71" s="40" t="s">
        <v>151</v>
      </c>
      <c r="D71" s="50" t="s">
        <v>152</v>
      </c>
      <c r="E71" s="50" t="s">
        <v>209</v>
      </c>
      <c r="F71" s="47" t="s">
        <v>153</v>
      </c>
      <c r="G71" s="40" t="s">
        <v>154</v>
      </c>
      <c r="H71" s="98">
        <v>3649</v>
      </c>
    </row>
    <row r="72" spans="2:9" s="7" customFormat="1" ht="13.2" x14ac:dyDescent="0.3">
      <c r="B72" s="44">
        <v>41075</v>
      </c>
      <c r="C72" s="40">
        <v>37715</v>
      </c>
      <c r="D72" s="89" t="s">
        <v>230</v>
      </c>
      <c r="E72" s="88" t="s">
        <v>22</v>
      </c>
      <c r="F72" s="89" t="s">
        <v>231</v>
      </c>
      <c r="G72" s="40">
        <v>1665</v>
      </c>
      <c r="H72" s="98">
        <v>18315.55</v>
      </c>
    </row>
    <row r="73" spans="2:9" s="7" customFormat="1" ht="13.2" x14ac:dyDescent="0.3">
      <c r="B73" s="44">
        <v>41087</v>
      </c>
      <c r="C73" s="40">
        <v>38093</v>
      </c>
      <c r="D73" s="89" t="s">
        <v>242</v>
      </c>
      <c r="E73" s="88" t="s">
        <v>21</v>
      </c>
      <c r="F73" s="89" t="s">
        <v>67</v>
      </c>
      <c r="G73" s="40" t="s">
        <v>249</v>
      </c>
      <c r="H73" s="98">
        <v>13043.97</v>
      </c>
    </row>
    <row r="74" spans="2:9" s="7" customFormat="1" ht="13.2" x14ac:dyDescent="0.3">
      <c r="B74" s="44">
        <v>41101</v>
      </c>
      <c r="C74" s="40">
        <v>39713</v>
      </c>
      <c r="D74" s="89" t="s">
        <v>248</v>
      </c>
      <c r="E74" s="88" t="s">
        <v>21</v>
      </c>
      <c r="F74" s="89" t="s">
        <v>67</v>
      </c>
      <c r="G74" s="40" t="s">
        <v>250</v>
      </c>
      <c r="H74" s="98">
        <v>13043.97</v>
      </c>
    </row>
    <row r="75" spans="2:9" s="7" customFormat="1" ht="13.2" x14ac:dyDescent="0.3">
      <c r="B75" s="44">
        <v>41101</v>
      </c>
      <c r="C75" s="40">
        <v>39717</v>
      </c>
      <c r="D75" s="89" t="s">
        <v>252</v>
      </c>
      <c r="E75" s="88" t="s">
        <v>253</v>
      </c>
      <c r="F75" s="89" t="s">
        <v>131</v>
      </c>
      <c r="G75" s="40" t="s">
        <v>254</v>
      </c>
      <c r="H75" s="98">
        <v>26308.799999999999</v>
      </c>
    </row>
    <row r="76" spans="2:9" s="7" customFormat="1" ht="13.2" x14ac:dyDescent="0.3">
      <c r="B76" s="44">
        <v>41262</v>
      </c>
      <c r="C76" s="40" t="s">
        <v>274</v>
      </c>
      <c r="D76" s="89" t="s">
        <v>275</v>
      </c>
      <c r="E76" s="88" t="s">
        <v>276</v>
      </c>
      <c r="F76" s="47" t="s">
        <v>67</v>
      </c>
      <c r="G76" s="40">
        <v>84214</v>
      </c>
      <c r="H76" s="98">
        <v>-12817</v>
      </c>
    </row>
    <row r="77" spans="2:9" s="7" customFormat="1" ht="13.2" x14ac:dyDescent="0.3">
      <c r="B77" s="44"/>
      <c r="C77" s="40"/>
      <c r="D77" s="89" t="s">
        <v>277</v>
      </c>
      <c r="E77" s="88" t="s">
        <v>278</v>
      </c>
      <c r="F77" s="47" t="s">
        <v>67</v>
      </c>
      <c r="G77" s="40">
        <v>84214</v>
      </c>
      <c r="H77" s="98">
        <v>-12817</v>
      </c>
      <c r="I77" s="121">
        <f>SUM(H62:H77)</f>
        <v>16999563.689999998</v>
      </c>
    </row>
    <row r="78" spans="2:9" s="7" customFormat="1" ht="13.2" x14ac:dyDescent="0.3">
      <c r="B78" s="44"/>
      <c r="C78" s="40"/>
      <c r="D78" s="89"/>
      <c r="E78" s="88"/>
      <c r="F78" s="47"/>
      <c r="G78" s="40"/>
      <c r="H78" s="98"/>
    </row>
    <row r="79" spans="2:9" s="7" customFormat="1" x14ac:dyDescent="0.3">
      <c r="B79" s="124">
        <v>2013</v>
      </c>
      <c r="C79" s="40"/>
      <c r="D79" s="89"/>
      <c r="E79" s="88"/>
      <c r="F79" s="47"/>
      <c r="G79" s="40"/>
      <c r="H79" s="98"/>
    </row>
    <row r="80" spans="2:9" s="7" customFormat="1" ht="13.2" x14ac:dyDescent="0.3">
      <c r="B80" s="44">
        <v>41394</v>
      </c>
      <c r="C80" s="40" t="s">
        <v>281</v>
      </c>
      <c r="D80" s="89" t="s">
        <v>285</v>
      </c>
      <c r="E80" s="91" t="s">
        <v>282</v>
      </c>
      <c r="F80" s="47" t="s">
        <v>283</v>
      </c>
      <c r="G80" s="40"/>
      <c r="H80" s="98">
        <v>13946.01</v>
      </c>
    </row>
    <row r="81" spans="2:11" s="7" customFormat="1" ht="13.2" x14ac:dyDescent="0.3">
      <c r="B81" s="44">
        <v>41394</v>
      </c>
      <c r="C81" s="40" t="s">
        <v>281</v>
      </c>
      <c r="D81" s="89" t="s">
        <v>284</v>
      </c>
      <c r="E81" s="91" t="s">
        <v>282</v>
      </c>
      <c r="F81" s="47" t="s">
        <v>283</v>
      </c>
      <c r="G81" s="40"/>
      <c r="H81" s="98">
        <v>22793.02</v>
      </c>
    </row>
    <row r="82" spans="2:11" s="7" customFormat="1" x14ac:dyDescent="0.35">
      <c r="B82" s="44">
        <v>41459</v>
      </c>
      <c r="C82" s="40" t="s">
        <v>286</v>
      </c>
      <c r="D82" s="89" t="s">
        <v>371</v>
      </c>
      <c r="E82" s="30" t="s">
        <v>24</v>
      </c>
      <c r="F82" s="47" t="s">
        <v>67</v>
      </c>
      <c r="G82" s="40">
        <v>84214</v>
      </c>
      <c r="H82" s="98">
        <v>-12817</v>
      </c>
      <c r="J82" s="49"/>
      <c r="K82" s="49"/>
    </row>
    <row r="83" spans="2:11" s="7" customFormat="1" x14ac:dyDescent="0.35">
      <c r="B83" s="44">
        <v>41459</v>
      </c>
      <c r="C83" s="40" t="s">
        <v>287</v>
      </c>
      <c r="D83" s="89" t="s">
        <v>372</v>
      </c>
      <c r="E83" s="30" t="s">
        <v>21</v>
      </c>
      <c r="F83" s="47" t="s">
        <v>67</v>
      </c>
      <c r="G83" s="40">
        <v>84214</v>
      </c>
      <c r="H83" s="98">
        <v>-12817</v>
      </c>
      <c r="J83" s="49"/>
      <c r="K83" s="49"/>
    </row>
    <row r="84" spans="2:11" s="7" customFormat="1" x14ac:dyDescent="0.35">
      <c r="B84" s="44">
        <v>41477</v>
      </c>
      <c r="C84" s="40" t="s">
        <v>288</v>
      </c>
      <c r="D84" s="89" t="s">
        <v>373</v>
      </c>
      <c r="E84" s="30" t="s">
        <v>20</v>
      </c>
      <c r="F84" s="47" t="s">
        <v>67</v>
      </c>
      <c r="G84" s="40">
        <v>84214</v>
      </c>
      <c r="H84" s="98">
        <v>-12817</v>
      </c>
    </row>
    <row r="85" spans="2:11" s="7" customFormat="1" x14ac:dyDescent="0.35">
      <c r="B85" s="44">
        <v>41609</v>
      </c>
      <c r="C85" s="40"/>
      <c r="D85" s="89" t="s">
        <v>293</v>
      </c>
      <c r="E85" s="30"/>
      <c r="F85" s="47"/>
      <c r="G85" s="40"/>
      <c r="H85" s="98">
        <v>-12817</v>
      </c>
      <c r="I85" s="121">
        <f>SUM(H80:H85)</f>
        <v>-14528.970000000001</v>
      </c>
    </row>
    <row r="86" spans="2:11" s="7" customFormat="1" x14ac:dyDescent="0.35">
      <c r="B86" s="44"/>
      <c r="C86" s="40"/>
      <c r="D86" s="89"/>
      <c r="E86" s="30"/>
      <c r="F86" s="47"/>
      <c r="G86" s="40"/>
      <c r="H86" s="98"/>
      <c r="I86" s="99"/>
    </row>
    <row r="87" spans="2:11" s="7" customFormat="1" x14ac:dyDescent="0.3">
      <c r="B87" s="124">
        <v>2014</v>
      </c>
      <c r="C87" s="40"/>
      <c r="D87" s="48" t="s">
        <v>438</v>
      </c>
      <c r="E87" s="88"/>
      <c r="F87" s="47"/>
      <c r="G87" s="40"/>
      <c r="H87" s="98">
        <v>0</v>
      </c>
    </row>
    <row r="88" spans="2:11" s="7" customFormat="1" ht="13.2" x14ac:dyDescent="0.3">
      <c r="B88" s="44"/>
      <c r="C88" s="40"/>
      <c r="D88" s="89"/>
      <c r="E88" s="91" t="s">
        <v>282</v>
      </c>
      <c r="F88" s="47" t="s">
        <v>283</v>
      </c>
      <c r="G88" s="40"/>
      <c r="H88" s="98"/>
    </row>
    <row r="89" spans="2:11" s="7" customFormat="1" x14ac:dyDescent="0.3">
      <c r="B89" s="124">
        <v>2015</v>
      </c>
      <c r="C89" s="40"/>
      <c r="D89" s="89"/>
      <c r="E89" s="88"/>
      <c r="F89" s="47"/>
      <c r="G89" s="40"/>
      <c r="H89" s="98">
        <v>0</v>
      </c>
    </row>
    <row r="90" spans="2:11" s="7" customFormat="1" ht="13.2" x14ac:dyDescent="0.3">
      <c r="B90" s="44"/>
      <c r="C90" s="40"/>
      <c r="D90" s="89"/>
      <c r="E90" s="91" t="s">
        <v>282</v>
      </c>
      <c r="F90" s="47" t="s">
        <v>283</v>
      </c>
      <c r="G90" s="40"/>
      <c r="H90" s="98"/>
    </row>
    <row r="91" spans="2:11" s="7" customFormat="1" ht="19.2" customHeight="1" x14ac:dyDescent="0.3">
      <c r="B91" s="44">
        <v>42054</v>
      </c>
      <c r="C91" s="40" t="s">
        <v>388</v>
      </c>
      <c r="D91" s="177" t="s">
        <v>389</v>
      </c>
      <c r="E91" s="175" t="s">
        <v>389</v>
      </c>
      <c r="F91" s="47"/>
      <c r="G91" s="40"/>
      <c r="H91" s="118">
        <v>851904</v>
      </c>
    </row>
    <row r="92" spans="2:11" s="7" customFormat="1" ht="19.2" customHeight="1" x14ac:dyDescent="0.3">
      <c r="B92" s="44">
        <v>42118</v>
      </c>
      <c r="C92" s="40">
        <v>49746</v>
      </c>
      <c r="D92" s="177" t="s">
        <v>390</v>
      </c>
      <c r="E92" s="176" t="s">
        <v>390</v>
      </c>
      <c r="F92" s="47"/>
      <c r="G92" s="40"/>
      <c r="H92" s="118">
        <v>278643.59999999998</v>
      </c>
    </row>
    <row r="93" spans="2:11" s="7" customFormat="1" ht="19.2" customHeight="1" x14ac:dyDescent="0.3">
      <c r="B93" s="44">
        <v>42140</v>
      </c>
      <c r="C93" s="40">
        <v>51586</v>
      </c>
      <c r="D93" s="177" t="s">
        <v>391</v>
      </c>
      <c r="E93" s="176" t="s">
        <v>391</v>
      </c>
      <c r="F93" s="47"/>
      <c r="G93" s="40"/>
      <c r="H93" s="118">
        <v>90539.17</v>
      </c>
    </row>
    <row r="94" spans="2:11" s="7" customFormat="1" ht="19.2" customHeight="1" x14ac:dyDescent="0.3">
      <c r="B94" s="44">
        <v>42140</v>
      </c>
      <c r="C94" s="40">
        <v>51588</v>
      </c>
      <c r="D94" s="177" t="s">
        <v>392</v>
      </c>
      <c r="E94" s="176" t="s">
        <v>392</v>
      </c>
      <c r="F94" s="47"/>
      <c r="G94" s="40"/>
      <c r="H94" s="118">
        <v>200472.8</v>
      </c>
    </row>
    <row r="95" spans="2:11" s="7" customFormat="1" ht="13.2" customHeight="1" x14ac:dyDescent="0.3">
      <c r="B95" s="192">
        <v>42140</v>
      </c>
      <c r="C95" s="193">
        <v>51595</v>
      </c>
      <c r="D95" s="177" t="s">
        <v>393</v>
      </c>
      <c r="E95" s="176" t="s">
        <v>393</v>
      </c>
      <c r="F95" s="47"/>
      <c r="G95" s="40"/>
      <c r="H95" s="118">
        <v>296514.86</v>
      </c>
    </row>
    <row r="96" spans="2:11" s="7" customFormat="1" ht="13.2" customHeight="1" x14ac:dyDescent="0.3">
      <c r="B96" s="192"/>
      <c r="C96" s="193"/>
      <c r="D96" s="177" t="s">
        <v>394</v>
      </c>
      <c r="E96" s="176" t="s">
        <v>394</v>
      </c>
      <c r="F96" s="47"/>
      <c r="G96" s="40"/>
      <c r="H96" s="118">
        <v>266824.92</v>
      </c>
    </row>
    <row r="97" spans="1:9" s="7" customFormat="1" x14ac:dyDescent="0.35">
      <c r="B97" s="192"/>
      <c r="C97" s="193"/>
      <c r="D97" s="178" t="s">
        <v>395</v>
      </c>
      <c r="E97" s="25" t="s">
        <v>395</v>
      </c>
      <c r="F97" s="47"/>
      <c r="G97" s="40"/>
      <c r="H97" s="118">
        <v>638882.12</v>
      </c>
      <c r="I97" s="121">
        <f>SUM(H91:H97)</f>
        <v>2623781.4700000002</v>
      </c>
    </row>
    <row r="98" spans="1:9" s="7" customFormat="1" ht="13.2" x14ac:dyDescent="0.3">
      <c r="B98" s="44"/>
      <c r="C98" s="40"/>
      <c r="D98" s="89"/>
      <c r="E98" s="91"/>
      <c r="F98" s="47"/>
      <c r="G98" s="40"/>
      <c r="H98" s="98"/>
    </row>
    <row r="99" spans="1:9" s="7" customFormat="1" ht="13.2" x14ac:dyDescent="0.3">
      <c r="B99" s="44"/>
      <c r="C99" s="40"/>
      <c r="D99" s="89"/>
      <c r="E99" s="91"/>
      <c r="F99" s="47"/>
      <c r="G99" s="40"/>
      <c r="H99" s="98"/>
    </row>
    <row r="100" spans="1:9" s="7" customFormat="1" ht="13.2" x14ac:dyDescent="0.3">
      <c r="B100" s="44"/>
      <c r="C100" s="40"/>
      <c r="D100" s="89"/>
      <c r="E100" s="91"/>
      <c r="F100" s="47"/>
      <c r="G100" s="40"/>
      <c r="H100" s="98"/>
    </row>
    <row r="101" spans="1:9" ht="15" customHeight="1" x14ac:dyDescent="0.35">
      <c r="B101" s="122">
        <v>2016</v>
      </c>
      <c r="C101" s="3"/>
      <c r="D101" s="30"/>
      <c r="E101" s="31"/>
      <c r="F101" s="31"/>
      <c r="G101" s="31"/>
      <c r="H101" s="96"/>
      <c r="I101" s="94"/>
    </row>
    <row r="102" spans="1:9" ht="15" customHeight="1" x14ac:dyDescent="0.35">
      <c r="B102" s="44">
        <v>42677</v>
      </c>
      <c r="C102" s="40" t="s">
        <v>441</v>
      </c>
      <c r="D102" s="177" t="s">
        <v>442</v>
      </c>
      <c r="E102" s="176" t="s">
        <v>392</v>
      </c>
      <c r="F102" s="47"/>
      <c r="G102" s="40"/>
      <c r="H102" s="118">
        <v>21838.74</v>
      </c>
      <c r="I102" s="121">
        <f>+H102+H103</f>
        <v>24006.350000000002</v>
      </c>
    </row>
    <row r="103" spans="1:9" ht="15" customHeight="1" x14ac:dyDescent="0.35">
      <c r="B103" s="44">
        <v>42717</v>
      </c>
      <c r="C103" s="40" t="s">
        <v>444</v>
      </c>
      <c r="D103" s="177" t="s">
        <v>443</v>
      </c>
      <c r="E103" s="176"/>
      <c r="F103" s="47"/>
      <c r="G103" s="40"/>
      <c r="H103" s="118">
        <v>2167.61</v>
      </c>
      <c r="I103" s="121"/>
    </row>
    <row r="104" spans="1:9" s="7" customFormat="1" x14ac:dyDescent="0.35">
      <c r="B104" s="44"/>
      <c r="C104" s="40"/>
      <c r="D104" s="89"/>
      <c r="E104" s="30"/>
      <c r="F104" s="47"/>
      <c r="G104" s="40"/>
      <c r="H104" s="98"/>
    </row>
    <row r="105" spans="1:9" s="49" customFormat="1" ht="15" thickBot="1" x14ac:dyDescent="0.4">
      <c r="A105" s="25"/>
      <c r="B105" s="58"/>
      <c r="C105" s="51"/>
      <c r="D105" s="113" t="s">
        <v>123</v>
      </c>
      <c r="E105" s="114"/>
      <c r="F105" s="114"/>
      <c r="G105" s="114"/>
      <c r="H105" s="115"/>
      <c r="I105" s="115">
        <f>SUM(I8:I104)</f>
        <v>50348536.950000003</v>
      </c>
    </row>
    <row r="106" spans="1:9" ht="15" thickTop="1" x14ac:dyDescent="0.35">
      <c r="B106" s="52"/>
      <c r="C106" s="51"/>
      <c r="D106" s="8"/>
      <c r="E106" s="2"/>
      <c r="F106" s="1"/>
      <c r="G106" s="2"/>
      <c r="I106" s="94"/>
    </row>
    <row r="107" spans="1:9" ht="15" hidden="1" thickBot="1" x14ac:dyDescent="0.4">
      <c r="B107" s="52"/>
      <c r="C107" s="51"/>
      <c r="D107" s="113" t="s">
        <v>123</v>
      </c>
      <c r="E107" s="114"/>
      <c r="F107" s="114"/>
      <c r="G107" s="114"/>
      <c r="H107" s="115">
        <f>SUM(H105:H106)</f>
        <v>0</v>
      </c>
      <c r="I107" s="115"/>
    </row>
    <row r="108" spans="1:9" hidden="1" x14ac:dyDescent="0.35">
      <c r="B108" s="52"/>
      <c r="C108" s="51"/>
      <c r="D108" s="52"/>
      <c r="E108" s="53"/>
      <c r="F108" s="53"/>
      <c r="G108" s="53"/>
      <c r="H108" s="100"/>
    </row>
    <row r="109" spans="1:9" x14ac:dyDescent="0.35">
      <c r="B109" s="52"/>
      <c r="C109" s="51"/>
      <c r="D109" s="52"/>
      <c r="E109" s="53"/>
      <c r="F109" s="53"/>
      <c r="G109" s="53"/>
      <c r="H109" s="179"/>
      <c r="I109" s="93"/>
    </row>
  </sheetData>
  <mergeCells count="5">
    <mergeCell ref="B2:H2"/>
    <mergeCell ref="B3:H3"/>
    <mergeCell ref="B4:H4"/>
    <mergeCell ref="B95:B97"/>
    <mergeCell ref="C95:C97"/>
  </mergeCells>
  <phoneticPr fontId="27" type="noConversion"/>
  <pageMargins left="0.19685039370078741" right="0.19685039370078741" top="0.23622047244094491" bottom="0.15748031496062992" header="0.51181102362204722" footer="0.31496062992125984"/>
  <pageSetup scale="9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I66"/>
  <sheetViews>
    <sheetView workbookViewId="0">
      <pane xSplit="1" ySplit="6" topLeftCell="B52" activePane="bottomRight" state="frozen"/>
      <selection pane="topRight" activeCell="B1" sqref="B1"/>
      <selection pane="bottomLeft" activeCell="A8" sqref="A8"/>
      <selection pane="bottomRight" activeCell="G9" sqref="G9"/>
    </sheetView>
  </sheetViews>
  <sheetFormatPr baseColWidth="10" defaultColWidth="11.5546875" defaultRowHeight="14.4" x14ac:dyDescent="0.35"/>
  <cols>
    <col min="1" max="1" width="11.5546875" style="1"/>
    <col min="2" max="2" width="15.77734375" style="1" customWidth="1"/>
    <col min="3" max="3" width="14.109375" style="1" hidden="1" customWidth="1"/>
    <col min="4" max="4" width="55.88671875" style="2" customWidth="1"/>
    <col min="5" max="5" width="12.33203125" style="1" hidden="1" customWidth="1"/>
    <col min="6" max="6" width="13.6640625" style="93" customWidth="1"/>
    <col min="7" max="7" width="12.44140625" style="1" bestFit="1" customWidth="1"/>
    <col min="8" max="16384" width="11.5546875" style="1"/>
  </cols>
  <sheetData>
    <row r="1" spans="2:8" ht="18.600000000000001" thickBot="1" x14ac:dyDescent="0.4">
      <c r="B1" s="15"/>
      <c r="C1" s="6"/>
      <c r="D1" s="16"/>
      <c r="E1" s="6"/>
      <c r="F1" s="18"/>
    </row>
    <row r="2" spans="2:8" ht="18" customHeight="1" x14ac:dyDescent="0.35">
      <c r="B2" s="194" t="s">
        <v>11</v>
      </c>
      <c r="C2" s="195"/>
      <c r="D2" s="195"/>
      <c r="E2" s="195"/>
      <c r="F2" s="196"/>
      <c r="G2" s="36"/>
      <c r="H2" s="94"/>
    </row>
    <row r="3" spans="2:8" ht="16.2" x14ac:dyDescent="0.35">
      <c r="B3" s="186" t="s">
        <v>296</v>
      </c>
      <c r="C3" s="187"/>
      <c r="D3" s="187"/>
      <c r="E3" s="187"/>
      <c r="F3" s="188"/>
      <c r="G3" s="36"/>
      <c r="H3" s="94"/>
    </row>
    <row r="4" spans="2:8" ht="16.8" thickBot="1" x14ac:dyDescent="0.4">
      <c r="B4" s="189" t="str">
        <f>'MOBILIARIO  Y EQ.'!B4:H4</f>
        <v>AL 31 DE DICIEMBRE DEL 2016</v>
      </c>
      <c r="C4" s="190"/>
      <c r="D4" s="190"/>
      <c r="E4" s="190"/>
      <c r="F4" s="191"/>
      <c r="G4" s="169"/>
      <c r="H4" s="94"/>
    </row>
    <row r="5" spans="2:8" x14ac:dyDescent="0.35">
      <c r="B5" s="4"/>
      <c r="C5" s="4"/>
      <c r="D5" s="5"/>
      <c r="E5" s="4"/>
      <c r="F5" s="18"/>
    </row>
    <row r="6" spans="2:8" s="102" customFormat="1" ht="36.6" customHeight="1" x14ac:dyDescent="0.25">
      <c r="B6" s="103" t="s">
        <v>299</v>
      </c>
      <c r="C6" s="108" t="s">
        <v>13</v>
      </c>
      <c r="D6" s="108" t="s">
        <v>14</v>
      </c>
      <c r="E6" s="108" t="s">
        <v>15</v>
      </c>
      <c r="F6" s="109" t="s">
        <v>290</v>
      </c>
      <c r="G6" s="110" t="s">
        <v>294</v>
      </c>
    </row>
    <row r="7" spans="2:8" x14ac:dyDescent="0.35">
      <c r="B7" s="4"/>
      <c r="C7" s="4"/>
      <c r="D7" s="5"/>
      <c r="E7" s="4"/>
      <c r="F7" s="18"/>
    </row>
    <row r="8" spans="2:8" ht="16.2" x14ac:dyDescent="0.35">
      <c r="B8" s="125">
        <v>1997</v>
      </c>
      <c r="C8" s="54"/>
      <c r="D8" s="48"/>
      <c r="E8" s="17"/>
      <c r="F8" s="98"/>
    </row>
    <row r="9" spans="2:8" x14ac:dyDescent="0.35">
      <c r="B9" s="44"/>
      <c r="C9" s="55"/>
      <c r="D9" s="181" t="s">
        <v>419</v>
      </c>
      <c r="E9" s="11"/>
      <c r="F9" s="98"/>
      <c r="G9" s="93">
        <f>1560+144390</f>
        <v>145950</v>
      </c>
    </row>
    <row r="10" spans="2:8" x14ac:dyDescent="0.35">
      <c r="B10" s="44"/>
      <c r="C10" s="55"/>
      <c r="D10" s="181"/>
      <c r="E10" s="11"/>
      <c r="F10" s="98"/>
      <c r="G10" s="93"/>
    </row>
    <row r="11" spans="2:8" ht="16.2" x14ac:dyDescent="0.35">
      <c r="B11" s="125">
        <v>1998</v>
      </c>
      <c r="C11" s="54"/>
      <c r="D11" s="48"/>
      <c r="E11" s="11"/>
      <c r="F11" s="98"/>
    </row>
    <row r="12" spans="2:8" x14ac:dyDescent="0.35">
      <c r="B12" s="44"/>
      <c r="C12" s="55">
        <v>196</v>
      </c>
      <c r="D12" s="181" t="s">
        <v>438</v>
      </c>
      <c r="E12" s="11"/>
      <c r="F12" s="98"/>
      <c r="G12" s="93">
        <v>0</v>
      </c>
    </row>
    <row r="13" spans="2:8" x14ac:dyDescent="0.35">
      <c r="B13" s="11"/>
      <c r="C13" s="55"/>
      <c r="D13" s="41"/>
      <c r="E13" s="11"/>
      <c r="F13" s="98"/>
      <c r="G13" s="93"/>
    </row>
    <row r="14" spans="2:8" ht="16.2" x14ac:dyDescent="0.35">
      <c r="B14" s="125">
        <v>1999</v>
      </c>
      <c r="C14" s="54"/>
      <c r="D14" s="48"/>
      <c r="E14" s="11"/>
      <c r="F14" s="98"/>
    </row>
    <row r="15" spans="2:8" x14ac:dyDescent="0.35">
      <c r="B15" s="44"/>
      <c r="C15" s="55">
        <v>196</v>
      </c>
      <c r="D15" s="181" t="s">
        <v>422</v>
      </c>
      <c r="E15" s="11"/>
      <c r="F15" s="98"/>
      <c r="G15" s="93">
        <v>6787</v>
      </c>
    </row>
    <row r="16" spans="2:8" x14ac:dyDescent="0.35">
      <c r="B16" s="11"/>
      <c r="C16" s="55"/>
      <c r="D16" s="41"/>
      <c r="E16" s="11"/>
      <c r="F16" s="98"/>
      <c r="G16" s="93"/>
    </row>
    <row r="17" spans="2:8" ht="18" customHeight="1" x14ac:dyDescent="0.35">
      <c r="B17" s="125">
        <v>2000</v>
      </c>
      <c r="C17" s="54"/>
      <c r="D17" s="48"/>
      <c r="E17" s="11"/>
      <c r="F17" s="98"/>
    </row>
    <row r="18" spans="2:8" ht="15" customHeight="1" x14ac:dyDescent="0.35">
      <c r="B18" s="44"/>
      <c r="C18" s="55">
        <v>1491</v>
      </c>
      <c r="D18" s="181" t="s">
        <v>423</v>
      </c>
      <c r="E18" s="11"/>
      <c r="F18" s="98"/>
      <c r="G18" s="93">
        <v>11876</v>
      </c>
      <c r="H18" s="93"/>
    </row>
    <row r="19" spans="2:8" ht="15" customHeight="1" x14ac:dyDescent="0.35">
      <c r="B19" s="44"/>
      <c r="C19" s="55">
        <v>5188</v>
      </c>
      <c r="D19" s="41"/>
      <c r="E19" s="11"/>
      <c r="F19" s="98"/>
      <c r="G19" s="93"/>
    </row>
    <row r="20" spans="2:8" ht="15" customHeight="1" x14ac:dyDescent="0.35">
      <c r="B20" s="125">
        <v>2001</v>
      </c>
      <c r="C20" s="54"/>
      <c r="D20" s="48"/>
      <c r="E20" s="11"/>
      <c r="F20" s="98"/>
    </row>
    <row r="21" spans="2:8" ht="15" customHeight="1" x14ac:dyDescent="0.35">
      <c r="B21" s="44"/>
      <c r="C21" s="55">
        <v>196</v>
      </c>
      <c r="D21" s="181" t="s">
        <v>438</v>
      </c>
      <c r="E21" s="11"/>
      <c r="F21" s="98"/>
      <c r="G21" s="93">
        <v>0</v>
      </c>
    </row>
    <row r="22" spans="2:8" ht="15" customHeight="1" x14ac:dyDescent="0.35">
      <c r="B22" s="11"/>
      <c r="C22" s="55"/>
      <c r="D22" s="41"/>
      <c r="E22" s="11"/>
      <c r="F22" s="98"/>
      <c r="G22" s="93"/>
    </row>
    <row r="23" spans="2:8" ht="18" customHeight="1" x14ac:dyDescent="0.35">
      <c r="B23" s="125">
        <v>2002</v>
      </c>
      <c r="C23" s="54"/>
      <c r="D23" s="48"/>
      <c r="E23" s="11"/>
      <c r="F23" s="98"/>
    </row>
    <row r="24" spans="2:8" ht="15" customHeight="1" x14ac:dyDescent="0.35">
      <c r="B24" s="44"/>
      <c r="C24" s="57">
        <v>2262</v>
      </c>
      <c r="D24" s="181" t="s">
        <v>425</v>
      </c>
      <c r="E24" s="11"/>
      <c r="F24" s="98"/>
      <c r="G24" s="93">
        <v>16971</v>
      </c>
    </row>
    <row r="25" spans="2:8" ht="15" customHeight="1" x14ac:dyDescent="0.35">
      <c r="B25" s="22"/>
      <c r="C25" s="57"/>
      <c r="D25" s="45"/>
      <c r="E25" s="11"/>
      <c r="F25" s="98"/>
      <c r="G25" s="93"/>
    </row>
    <row r="26" spans="2:8" ht="18" customHeight="1" x14ac:dyDescent="0.35">
      <c r="B26" s="125">
        <v>2003</v>
      </c>
      <c r="C26" s="54"/>
      <c r="D26" s="48"/>
      <c r="E26" s="11"/>
      <c r="F26" s="98"/>
    </row>
    <row r="27" spans="2:8" ht="15" customHeight="1" x14ac:dyDescent="0.35">
      <c r="B27" s="44"/>
      <c r="C27" s="55">
        <v>3487</v>
      </c>
      <c r="D27" s="181" t="s">
        <v>426</v>
      </c>
      <c r="E27" s="11"/>
      <c r="F27" s="98"/>
      <c r="G27" s="93">
        <v>44478</v>
      </c>
    </row>
    <row r="28" spans="2:8" ht="15" customHeight="1" x14ac:dyDescent="0.35">
      <c r="B28" s="11"/>
      <c r="C28" s="55"/>
      <c r="D28" s="41"/>
      <c r="E28" s="11"/>
      <c r="F28" s="98"/>
      <c r="G28" s="93"/>
    </row>
    <row r="29" spans="2:8" ht="18" customHeight="1" x14ac:dyDescent="0.35">
      <c r="B29" s="125">
        <v>2004</v>
      </c>
      <c r="C29" s="54"/>
      <c r="D29" s="48"/>
      <c r="E29" s="11"/>
      <c r="F29" s="98"/>
    </row>
    <row r="30" spans="2:8" ht="15" customHeight="1" x14ac:dyDescent="0.35">
      <c r="B30" s="44"/>
      <c r="C30" s="55"/>
      <c r="D30" s="181" t="s">
        <v>427</v>
      </c>
      <c r="E30" s="11"/>
      <c r="F30" s="98"/>
      <c r="G30" s="93">
        <v>2865</v>
      </c>
    </row>
    <row r="31" spans="2:8" ht="15" customHeight="1" x14ac:dyDescent="0.35">
      <c r="B31" s="44"/>
      <c r="C31" s="55"/>
      <c r="D31" s="181"/>
      <c r="E31" s="11"/>
      <c r="F31" s="98"/>
      <c r="G31" s="93"/>
    </row>
    <row r="32" spans="2:8" ht="15" customHeight="1" x14ac:dyDescent="0.35">
      <c r="B32" s="125">
        <v>2005</v>
      </c>
      <c r="C32" s="54"/>
      <c r="D32" s="48"/>
      <c r="E32" s="11"/>
      <c r="F32" s="98"/>
    </row>
    <row r="33" spans="2:7" ht="15" customHeight="1" x14ac:dyDescent="0.35">
      <c r="B33" s="44"/>
      <c r="C33" s="55">
        <v>196</v>
      </c>
      <c r="D33" s="181" t="s">
        <v>438</v>
      </c>
      <c r="E33" s="11"/>
      <c r="F33" s="98"/>
      <c r="G33" s="93">
        <v>0</v>
      </c>
    </row>
    <row r="34" spans="2:7" ht="15" customHeight="1" x14ac:dyDescent="0.35">
      <c r="B34" s="11"/>
      <c r="C34" s="55"/>
      <c r="D34" s="41"/>
      <c r="E34" s="11"/>
      <c r="F34" s="98"/>
      <c r="G34" s="93"/>
    </row>
    <row r="35" spans="2:7" ht="18" customHeight="1" x14ac:dyDescent="0.35">
      <c r="B35" s="125">
        <v>2006</v>
      </c>
      <c r="C35" s="54"/>
      <c r="D35" s="48"/>
      <c r="E35" s="55"/>
      <c r="F35" s="98"/>
    </row>
    <row r="36" spans="2:7" ht="15" customHeight="1" x14ac:dyDescent="0.35">
      <c r="B36" s="44"/>
      <c r="C36" s="55"/>
      <c r="D36" s="181" t="s">
        <v>429</v>
      </c>
      <c r="E36" s="55"/>
      <c r="F36" s="98"/>
      <c r="G36" s="93">
        <v>87018</v>
      </c>
    </row>
    <row r="37" spans="2:7" ht="15" customHeight="1" x14ac:dyDescent="0.35">
      <c r="B37" s="11"/>
      <c r="C37" s="55"/>
      <c r="D37" s="41"/>
      <c r="E37" s="55"/>
      <c r="F37" s="98"/>
      <c r="G37" s="93"/>
    </row>
    <row r="38" spans="2:7" ht="16.2" x14ac:dyDescent="0.35">
      <c r="B38" s="125">
        <v>2007</v>
      </c>
      <c r="C38" s="54"/>
      <c r="D38" s="41"/>
      <c r="E38" s="55"/>
      <c r="F38" s="98"/>
    </row>
    <row r="39" spans="2:7" x14ac:dyDescent="0.35">
      <c r="B39" s="44"/>
      <c r="C39" s="55">
        <v>12991</v>
      </c>
      <c r="D39" s="181" t="s">
        <v>430</v>
      </c>
      <c r="E39" s="11" t="s">
        <v>43</v>
      </c>
      <c r="F39" s="98"/>
      <c r="G39" s="93">
        <v>1650</v>
      </c>
    </row>
    <row r="40" spans="2:7" x14ac:dyDescent="0.35">
      <c r="B40" s="22"/>
      <c r="C40" s="55"/>
      <c r="D40" s="41"/>
      <c r="E40" s="11"/>
      <c r="F40" s="98"/>
      <c r="G40" s="93"/>
    </row>
    <row r="41" spans="2:7" ht="15" x14ac:dyDescent="0.35">
      <c r="B41" s="125">
        <v>2008</v>
      </c>
      <c r="C41" s="11"/>
      <c r="D41" s="41"/>
      <c r="E41" s="11"/>
      <c r="F41" s="98"/>
    </row>
    <row r="42" spans="2:7" x14ac:dyDescent="0.35">
      <c r="B42" s="44"/>
      <c r="C42" s="55">
        <v>14872</v>
      </c>
      <c r="D42" s="181" t="s">
        <v>431</v>
      </c>
      <c r="E42" s="55">
        <v>822</v>
      </c>
      <c r="F42" s="97"/>
      <c r="G42" s="93">
        <v>14266</v>
      </c>
    </row>
    <row r="43" spans="2:7" x14ac:dyDescent="0.35">
      <c r="B43" s="11"/>
      <c r="C43" s="55"/>
      <c r="D43" s="41"/>
      <c r="E43" s="55"/>
      <c r="F43" s="97"/>
      <c r="G43" s="93"/>
    </row>
    <row r="44" spans="2:7" ht="15" x14ac:dyDescent="0.35">
      <c r="B44" s="125">
        <v>2009</v>
      </c>
      <c r="C44" s="55"/>
      <c r="D44" s="41"/>
      <c r="E44" s="55"/>
      <c r="F44" s="97"/>
    </row>
    <row r="45" spans="2:7" x14ac:dyDescent="0.35">
      <c r="B45" s="44"/>
      <c r="C45" s="55">
        <v>15718</v>
      </c>
      <c r="D45" s="181" t="s">
        <v>432</v>
      </c>
      <c r="E45" s="55">
        <v>837</v>
      </c>
      <c r="F45" s="97"/>
      <c r="G45" s="93">
        <v>5753</v>
      </c>
    </row>
    <row r="46" spans="2:7" x14ac:dyDescent="0.35">
      <c r="B46" s="44"/>
      <c r="C46" s="55"/>
      <c r="D46" s="181"/>
      <c r="E46" s="55"/>
      <c r="F46" s="97"/>
      <c r="G46" s="93"/>
    </row>
    <row r="47" spans="2:7" ht="15" x14ac:dyDescent="0.35">
      <c r="B47" s="125">
        <v>2010</v>
      </c>
      <c r="C47" s="55"/>
      <c r="D47" s="41"/>
      <c r="E47" s="55"/>
      <c r="F47" s="97"/>
    </row>
    <row r="48" spans="2:7" x14ac:dyDescent="0.35">
      <c r="B48" s="44"/>
      <c r="C48" s="55">
        <v>15718</v>
      </c>
      <c r="D48" s="181" t="s">
        <v>438</v>
      </c>
      <c r="E48" s="55">
        <v>837</v>
      </c>
      <c r="F48" s="97"/>
      <c r="G48" s="93">
        <v>0</v>
      </c>
    </row>
    <row r="49" spans="2:9" x14ac:dyDescent="0.35">
      <c r="B49" s="44"/>
      <c r="C49" s="55"/>
      <c r="D49" s="181"/>
      <c r="E49" s="55"/>
      <c r="F49" s="97"/>
      <c r="G49" s="93"/>
    </row>
    <row r="50" spans="2:9" ht="15" x14ac:dyDescent="0.35">
      <c r="B50" s="125">
        <v>2011</v>
      </c>
      <c r="C50" s="55"/>
      <c r="D50" s="41"/>
      <c r="E50" s="55"/>
      <c r="F50" s="97"/>
    </row>
    <row r="51" spans="2:9" x14ac:dyDescent="0.35">
      <c r="B51" s="44">
        <v>40808</v>
      </c>
      <c r="C51" s="55" t="s">
        <v>105</v>
      </c>
      <c r="D51" s="41" t="s">
        <v>106</v>
      </c>
      <c r="E51" s="55">
        <v>184</v>
      </c>
      <c r="F51" s="97">
        <v>3364</v>
      </c>
    </row>
    <row r="52" spans="2:9" x14ac:dyDescent="0.35">
      <c r="B52" s="44">
        <v>40834</v>
      </c>
      <c r="C52" s="55">
        <v>30738</v>
      </c>
      <c r="D52" s="41" t="s">
        <v>109</v>
      </c>
      <c r="E52" s="55" t="s">
        <v>10</v>
      </c>
      <c r="F52" s="97">
        <v>6728</v>
      </c>
      <c r="G52" s="93">
        <f>SUM(F51:F52)</f>
        <v>10092</v>
      </c>
    </row>
    <row r="53" spans="2:9" x14ac:dyDescent="0.35">
      <c r="D53" s="1"/>
      <c r="F53" s="1"/>
    </row>
    <row r="54" spans="2:9" ht="15" customHeight="1" x14ac:dyDescent="0.35">
      <c r="B54" s="125">
        <v>2013</v>
      </c>
      <c r="C54" s="55"/>
      <c r="D54" s="41"/>
      <c r="E54" s="55"/>
      <c r="F54" s="97"/>
    </row>
    <row r="55" spans="2:9" x14ac:dyDescent="0.35">
      <c r="B55" s="44">
        <v>41624</v>
      </c>
      <c r="C55" s="55"/>
      <c r="D55" s="41" t="s">
        <v>301</v>
      </c>
      <c r="E55" s="55"/>
      <c r="F55" s="97">
        <v>7399</v>
      </c>
      <c r="G55" s="93">
        <f>F55</f>
        <v>7399</v>
      </c>
    </row>
    <row r="56" spans="2:9" x14ac:dyDescent="0.35">
      <c r="B56" s="44"/>
      <c r="C56" s="55"/>
      <c r="D56" s="41"/>
      <c r="E56" s="55"/>
      <c r="F56" s="97"/>
      <c r="G56" s="93"/>
    </row>
    <row r="57" spans="2:9" ht="15" customHeight="1" x14ac:dyDescent="0.35">
      <c r="B57" s="125">
        <v>2014</v>
      </c>
      <c r="C57" s="55"/>
      <c r="D57" s="41"/>
      <c r="E57" s="55"/>
      <c r="F57" s="97">
        <v>0</v>
      </c>
    </row>
    <row r="58" spans="2:9" x14ac:dyDescent="0.35">
      <c r="B58" s="44"/>
      <c r="C58" s="55"/>
      <c r="D58" s="41"/>
      <c r="E58" s="55"/>
      <c r="F58" s="97"/>
      <c r="G58" s="93"/>
    </row>
    <row r="59" spans="2:9" ht="15" customHeight="1" x14ac:dyDescent="0.35">
      <c r="B59" s="125">
        <v>2015</v>
      </c>
      <c r="C59" s="55"/>
      <c r="D59" s="41"/>
      <c r="E59" s="55"/>
      <c r="F59" s="97">
        <v>0</v>
      </c>
    </row>
    <row r="60" spans="2:9" x14ac:dyDescent="0.35">
      <c r="B60" s="44"/>
      <c r="C60" s="55"/>
      <c r="D60" s="41"/>
      <c r="E60" s="55"/>
      <c r="F60" s="97"/>
      <c r="G60" s="93"/>
    </row>
    <row r="61" spans="2:9" ht="15" customHeight="1" x14ac:dyDescent="0.35">
      <c r="B61" s="122">
        <v>2016</v>
      </c>
      <c r="C61" s="3"/>
      <c r="D61" s="30"/>
      <c r="E61" s="31"/>
      <c r="F61" s="31"/>
      <c r="G61" s="31"/>
      <c r="H61" s="96"/>
      <c r="I61" s="94"/>
    </row>
    <row r="62" spans="2:9" x14ac:dyDescent="0.35">
      <c r="B62" s="22"/>
      <c r="C62" s="22"/>
      <c r="D62" s="22"/>
      <c r="E62" s="22"/>
      <c r="F62" s="18"/>
    </row>
    <row r="63" spans="2:9" ht="15" thickBot="1" x14ac:dyDescent="0.4">
      <c r="B63" s="58"/>
      <c r="C63" s="58"/>
      <c r="D63" s="113" t="s">
        <v>123</v>
      </c>
      <c r="E63" s="114"/>
      <c r="F63" s="115">
        <f>SUM(F9:F55)</f>
        <v>17491</v>
      </c>
      <c r="G63" s="115">
        <f>SUM(G9:G55)</f>
        <v>355105</v>
      </c>
    </row>
    <row r="64" spans="2:9" ht="15" thickTop="1" x14ac:dyDescent="0.35">
      <c r="B64" s="58"/>
      <c r="C64" s="58"/>
      <c r="D64" s="58"/>
      <c r="E64" s="58"/>
      <c r="F64" s="100"/>
    </row>
    <row r="65" spans="2:7" x14ac:dyDescent="0.35">
      <c r="B65" s="4"/>
      <c r="C65" s="4"/>
      <c r="D65" s="5"/>
      <c r="E65" s="4"/>
      <c r="F65" s="18"/>
    </row>
    <row r="66" spans="2:7" x14ac:dyDescent="0.35">
      <c r="G66" s="93"/>
    </row>
  </sheetData>
  <mergeCells count="3">
    <mergeCell ref="B2:F2"/>
    <mergeCell ref="B3:F3"/>
    <mergeCell ref="B4:F4"/>
  </mergeCells>
  <phoneticPr fontId="27" type="noConversion"/>
  <pageMargins left="0.59055118110236227" right="0.15748031496062992" top="0.19685039370078741" bottom="0.19685039370078741" header="0.59055118110236227" footer="0.35433070866141736"/>
  <pageSetup scale="9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K47"/>
  <sheetViews>
    <sheetView zoomScaleNormal="90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D41" sqref="D41"/>
    </sheetView>
  </sheetViews>
  <sheetFormatPr baseColWidth="10" defaultColWidth="11.5546875" defaultRowHeight="14.4" x14ac:dyDescent="0.35"/>
  <cols>
    <col min="1" max="1" width="10.6640625" style="2" customWidth="1"/>
    <col min="2" max="2" width="21.6640625" style="1" customWidth="1"/>
    <col min="3" max="3" width="26" style="1" hidden="1" customWidth="1"/>
    <col min="4" max="4" width="41" style="2" customWidth="1"/>
    <col min="5" max="5" width="20.5546875" style="1" hidden="1" customWidth="1"/>
    <col min="6" max="6" width="9.88671875" style="1" hidden="1" customWidth="1"/>
    <col min="7" max="7" width="15.109375" style="9" customWidth="1"/>
    <col min="8" max="8" width="12" style="1" bestFit="1" customWidth="1"/>
    <col min="9" max="16384" width="11.5546875" style="1"/>
  </cols>
  <sheetData>
    <row r="1" spans="1:11" ht="18.600000000000001" thickBot="1" x14ac:dyDescent="0.4">
      <c r="B1" s="15"/>
      <c r="C1" s="6"/>
      <c r="D1" s="16"/>
      <c r="E1" s="6"/>
      <c r="F1" s="6"/>
      <c r="G1" s="10"/>
    </row>
    <row r="2" spans="1:11" ht="18" customHeight="1" x14ac:dyDescent="0.35">
      <c r="A2" s="1"/>
      <c r="B2" s="132" t="s">
        <v>11</v>
      </c>
      <c r="C2" s="133"/>
      <c r="D2" s="133"/>
      <c r="E2" s="133"/>
      <c r="F2" s="134"/>
      <c r="G2" s="135"/>
      <c r="H2" s="94"/>
    </row>
    <row r="3" spans="1:11" ht="16.2" x14ac:dyDescent="0.35">
      <c r="A3" s="1"/>
      <c r="B3" s="186" t="s">
        <v>296</v>
      </c>
      <c r="C3" s="187"/>
      <c r="D3" s="187"/>
      <c r="E3" s="187"/>
      <c r="F3" s="187"/>
      <c r="G3" s="188"/>
      <c r="H3" s="94"/>
    </row>
    <row r="4" spans="1:11" ht="16.8" thickBot="1" x14ac:dyDescent="0.4">
      <c r="A4" s="1"/>
      <c r="B4" s="189" t="str">
        <f>'MOBILIARIO  Y EQ.'!B4:H4</f>
        <v>AL 31 DE DICIEMBRE DEL 2016</v>
      </c>
      <c r="C4" s="190"/>
      <c r="D4" s="190"/>
      <c r="E4" s="190"/>
      <c r="F4" s="190"/>
      <c r="G4" s="191"/>
      <c r="H4" s="36"/>
    </row>
    <row r="5" spans="1:11" x14ac:dyDescent="0.35">
      <c r="B5" s="4"/>
      <c r="C5" s="4"/>
      <c r="D5" s="5"/>
      <c r="E5" s="4"/>
      <c r="F5" s="4"/>
      <c r="G5" s="10"/>
    </row>
    <row r="6" spans="1:11" s="102" customFormat="1" ht="36.6" customHeight="1" x14ac:dyDescent="0.25">
      <c r="B6" s="103" t="s">
        <v>299</v>
      </c>
      <c r="C6" s="108" t="s">
        <v>13</v>
      </c>
      <c r="D6" s="108" t="s">
        <v>14</v>
      </c>
      <c r="E6" s="108" t="s">
        <v>15</v>
      </c>
      <c r="F6" s="109" t="s">
        <v>290</v>
      </c>
      <c r="G6" s="110" t="s">
        <v>294</v>
      </c>
      <c r="H6" s="110" t="s">
        <v>294</v>
      </c>
    </row>
    <row r="7" spans="1:11" x14ac:dyDescent="0.35">
      <c r="B7" s="4"/>
      <c r="C7" s="4"/>
      <c r="D7" s="5"/>
      <c r="E7" s="4"/>
      <c r="F7" s="4"/>
      <c r="G7" s="10"/>
    </row>
    <row r="8" spans="1:11" ht="16.2" x14ac:dyDescent="0.35">
      <c r="B8" s="125">
        <v>2003</v>
      </c>
      <c r="C8" s="54"/>
      <c r="D8" s="48"/>
      <c r="E8" s="54"/>
      <c r="F8" s="54"/>
      <c r="G8" s="10"/>
    </row>
    <row r="9" spans="1:11" x14ac:dyDescent="0.35">
      <c r="B9" s="44">
        <v>37985</v>
      </c>
      <c r="C9" s="57">
        <v>9695</v>
      </c>
      <c r="D9" s="45" t="s">
        <v>45</v>
      </c>
      <c r="E9" s="60" t="s">
        <v>46</v>
      </c>
      <c r="F9" s="57">
        <v>3265</v>
      </c>
      <c r="G9" s="118">
        <v>231600</v>
      </c>
    </row>
    <row r="10" spans="1:11" x14ac:dyDescent="0.35">
      <c r="B10" s="44">
        <v>37772</v>
      </c>
      <c r="C10" s="57">
        <v>2163</v>
      </c>
      <c r="D10" s="45" t="s">
        <v>44</v>
      </c>
      <c r="F10" s="57">
        <v>6687</v>
      </c>
      <c r="G10" s="119">
        <v>8050</v>
      </c>
      <c r="H10" s="9">
        <f>SUM(G9:G10)</f>
        <v>239650</v>
      </c>
    </row>
    <row r="11" spans="1:11" x14ac:dyDescent="0.35">
      <c r="B11" s="22"/>
      <c r="C11" s="57"/>
      <c r="D11" s="45"/>
      <c r="F11" s="57"/>
      <c r="G11" s="119"/>
    </row>
    <row r="12" spans="1:11" ht="16.2" x14ac:dyDescent="0.35">
      <c r="B12" s="125">
        <v>2004</v>
      </c>
      <c r="C12" s="54"/>
      <c r="D12" s="48"/>
      <c r="E12" s="54"/>
      <c r="F12" s="54"/>
      <c r="G12" s="119"/>
      <c r="H12" s="25"/>
      <c r="I12" s="25"/>
      <c r="J12" s="25"/>
      <c r="K12" s="25"/>
    </row>
    <row r="13" spans="1:11" x14ac:dyDescent="0.35">
      <c r="B13" s="44">
        <v>38216</v>
      </c>
      <c r="C13" s="61" t="s">
        <v>47</v>
      </c>
      <c r="D13" s="45" t="s">
        <v>48</v>
      </c>
      <c r="E13" s="62" t="s">
        <v>49</v>
      </c>
      <c r="F13" s="57" t="s">
        <v>50</v>
      </c>
      <c r="G13" s="119">
        <v>89500</v>
      </c>
      <c r="H13" s="25"/>
      <c r="I13" s="25"/>
      <c r="J13" s="25"/>
      <c r="K13" s="25"/>
    </row>
    <row r="14" spans="1:11" x14ac:dyDescent="0.35">
      <c r="A14" s="63"/>
      <c r="B14" s="44">
        <v>38285</v>
      </c>
      <c r="C14" s="57">
        <v>10566</v>
      </c>
      <c r="D14" s="45" t="s">
        <v>18</v>
      </c>
      <c r="E14" s="64"/>
      <c r="F14" s="57"/>
      <c r="G14" s="119">
        <v>7500</v>
      </c>
      <c r="H14" s="9">
        <f>SUM(G13:G14)</f>
        <v>97000</v>
      </c>
    </row>
    <row r="15" spans="1:11" x14ac:dyDescent="0.35">
      <c r="A15" s="63"/>
      <c r="B15" s="22"/>
      <c r="C15" s="57"/>
      <c r="D15" s="45"/>
      <c r="E15" s="64"/>
      <c r="F15" s="57"/>
      <c r="G15" s="119"/>
    </row>
    <row r="16" spans="1:11" ht="16.2" x14ac:dyDescent="0.35">
      <c r="B16" s="125">
        <v>2005</v>
      </c>
      <c r="C16" s="54"/>
      <c r="D16" s="48"/>
      <c r="E16" s="65"/>
      <c r="F16" s="54"/>
      <c r="G16" s="118"/>
    </row>
    <row r="17" spans="1:8" x14ac:dyDescent="0.35">
      <c r="B17" s="44">
        <v>38716</v>
      </c>
      <c r="C17" s="57">
        <v>12565</v>
      </c>
      <c r="D17" s="45" t="s">
        <v>51</v>
      </c>
      <c r="E17" s="62" t="s">
        <v>52</v>
      </c>
      <c r="F17" s="66">
        <v>22135</v>
      </c>
      <c r="G17" s="118">
        <v>82712</v>
      </c>
    </row>
    <row r="18" spans="1:8" s="25" customFormat="1" x14ac:dyDescent="0.35">
      <c r="A18" s="59"/>
      <c r="B18" s="44">
        <v>38716</v>
      </c>
      <c r="C18" s="57">
        <v>12565</v>
      </c>
      <c r="D18" s="45" t="s">
        <v>51</v>
      </c>
      <c r="E18" s="62" t="s">
        <v>279</v>
      </c>
      <c r="F18" s="112">
        <v>22138</v>
      </c>
      <c r="G18" s="119">
        <v>82712</v>
      </c>
    </row>
    <row r="19" spans="1:8" x14ac:dyDescent="0.35">
      <c r="B19" s="44">
        <v>38716</v>
      </c>
      <c r="C19" s="57">
        <v>12565</v>
      </c>
      <c r="D19" s="45" t="s">
        <v>51</v>
      </c>
      <c r="E19" s="62" t="s">
        <v>53</v>
      </c>
      <c r="F19" s="66">
        <v>22136</v>
      </c>
      <c r="G19" s="118">
        <v>82712</v>
      </c>
      <c r="H19" s="9">
        <f>SUM(G17:G19)</f>
        <v>248136</v>
      </c>
    </row>
    <row r="20" spans="1:8" x14ac:dyDescent="0.35">
      <c r="B20" s="22"/>
      <c r="C20" s="57"/>
      <c r="D20" s="45"/>
      <c r="E20" s="62"/>
      <c r="F20" s="66"/>
      <c r="G20" s="118"/>
    </row>
    <row r="21" spans="1:8" ht="16.2" x14ac:dyDescent="0.35">
      <c r="B21" s="125">
        <v>2007</v>
      </c>
      <c r="C21" s="54"/>
      <c r="D21" s="45"/>
      <c r="E21" s="64"/>
      <c r="F21" s="57"/>
      <c r="G21" s="118"/>
    </row>
    <row r="22" spans="1:8" x14ac:dyDescent="0.35">
      <c r="B22" s="44" t="s">
        <v>54</v>
      </c>
      <c r="C22" s="55">
        <v>13460</v>
      </c>
      <c r="D22" s="45" t="s">
        <v>55</v>
      </c>
      <c r="E22" s="62" t="s">
        <v>56</v>
      </c>
      <c r="F22" s="66">
        <v>7210</v>
      </c>
      <c r="G22" s="118">
        <v>264000</v>
      </c>
      <c r="H22" s="9">
        <f>G22</f>
        <v>264000</v>
      </c>
    </row>
    <row r="23" spans="1:8" x14ac:dyDescent="0.35">
      <c r="B23" s="5"/>
      <c r="C23" s="55"/>
      <c r="D23" s="45"/>
      <c r="E23" s="62"/>
      <c r="F23" s="66"/>
      <c r="G23" s="118"/>
    </row>
    <row r="24" spans="1:8" ht="15" x14ac:dyDescent="0.35">
      <c r="B24" s="125">
        <v>2009</v>
      </c>
      <c r="C24" s="57"/>
      <c r="D24" s="45"/>
      <c r="E24" s="64"/>
      <c r="F24" s="57"/>
      <c r="G24" s="118"/>
    </row>
    <row r="25" spans="1:8" x14ac:dyDescent="0.35">
      <c r="B25" s="44">
        <v>39827</v>
      </c>
      <c r="C25" s="55">
        <v>16031</v>
      </c>
      <c r="D25" s="45" t="s">
        <v>55</v>
      </c>
      <c r="E25" s="62" t="s">
        <v>57</v>
      </c>
      <c r="F25" s="66">
        <v>12300</v>
      </c>
      <c r="G25" s="118">
        <v>259863</v>
      </c>
    </row>
    <row r="26" spans="1:8" x14ac:dyDescent="0.35">
      <c r="B26" s="44">
        <v>39827</v>
      </c>
      <c r="C26" s="55">
        <v>16031</v>
      </c>
      <c r="D26" s="45" t="s">
        <v>55</v>
      </c>
      <c r="E26" s="62" t="s">
        <v>58</v>
      </c>
      <c r="F26" s="66">
        <v>12299</v>
      </c>
      <c r="G26" s="118">
        <v>259863</v>
      </c>
    </row>
    <row r="27" spans="1:8" x14ac:dyDescent="0.35">
      <c r="B27" s="44">
        <v>39827</v>
      </c>
      <c r="C27" s="55">
        <v>16031</v>
      </c>
      <c r="D27" s="45" t="s">
        <v>55</v>
      </c>
      <c r="E27" s="62" t="s">
        <v>59</v>
      </c>
      <c r="F27" s="66">
        <v>12293</v>
      </c>
      <c r="G27" s="118">
        <v>259863</v>
      </c>
    </row>
    <row r="28" spans="1:8" x14ac:dyDescent="0.35">
      <c r="B28" s="44">
        <v>39827</v>
      </c>
      <c r="C28" s="55">
        <v>16031</v>
      </c>
      <c r="D28" s="45" t="s">
        <v>55</v>
      </c>
      <c r="E28" s="62" t="s">
        <v>60</v>
      </c>
      <c r="F28" s="66">
        <v>12292</v>
      </c>
      <c r="G28" s="118">
        <v>259863</v>
      </c>
    </row>
    <row r="29" spans="1:8" x14ac:dyDescent="0.35">
      <c r="B29" s="44">
        <v>39827</v>
      </c>
      <c r="C29" s="55">
        <v>16031</v>
      </c>
      <c r="D29" s="45" t="s">
        <v>55</v>
      </c>
      <c r="E29" s="62" t="s">
        <v>61</v>
      </c>
      <c r="F29" s="66">
        <v>12346</v>
      </c>
      <c r="G29" s="118">
        <v>259863</v>
      </c>
      <c r="H29" s="9">
        <f>SUM(G25:G29)</f>
        <v>1299315</v>
      </c>
    </row>
    <row r="30" spans="1:8" x14ac:dyDescent="0.35">
      <c r="B30" s="11"/>
      <c r="C30" s="55"/>
      <c r="D30" s="45"/>
      <c r="E30" s="62"/>
      <c r="F30" s="66"/>
      <c r="G30" s="118"/>
    </row>
    <row r="31" spans="1:8" ht="15" x14ac:dyDescent="0.35">
      <c r="B31" s="125">
        <v>2010</v>
      </c>
      <c r="C31" s="57"/>
      <c r="D31" s="45"/>
      <c r="E31" s="64"/>
      <c r="F31" s="57"/>
      <c r="G31" s="118"/>
    </row>
    <row r="32" spans="1:8" x14ac:dyDescent="0.35">
      <c r="B32" s="44">
        <v>40471</v>
      </c>
      <c r="C32" s="55">
        <v>28455</v>
      </c>
      <c r="D32" s="45" t="s">
        <v>68</v>
      </c>
      <c r="E32" s="62" t="s">
        <v>69</v>
      </c>
      <c r="F32" s="66">
        <v>41191</v>
      </c>
      <c r="G32" s="118">
        <v>177650.33</v>
      </c>
      <c r="H32" s="9">
        <f>G32</f>
        <v>177650.33</v>
      </c>
    </row>
    <row r="33" spans="1:9" x14ac:dyDescent="0.35">
      <c r="B33" s="11"/>
      <c r="C33" s="55"/>
      <c r="D33" s="45"/>
      <c r="E33" s="62"/>
      <c r="F33" s="66"/>
      <c r="G33" s="118"/>
    </row>
    <row r="34" spans="1:9" ht="15" x14ac:dyDescent="0.35">
      <c r="B34" s="125">
        <v>2013</v>
      </c>
      <c r="C34" s="57"/>
      <c r="D34" s="45"/>
      <c r="E34" s="64"/>
      <c r="F34" s="57"/>
      <c r="G34" s="118" t="s">
        <v>10</v>
      </c>
    </row>
    <row r="35" spans="1:9" x14ac:dyDescent="0.35">
      <c r="B35" s="44">
        <v>40332</v>
      </c>
      <c r="C35" s="55" t="s">
        <v>280</v>
      </c>
      <c r="D35" s="45" t="s">
        <v>368</v>
      </c>
      <c r="E35" s="62" t="s">
        <v>52</v>
      </c>
      <c r="F35" s="66">
        <v>22135</v>
      </c>
      <c r="G35" s="118">
        <v>-82712</v>
      </c>
    </row>
    <row r="36" spans="1:9" s="25" customFormat="1" x14ac:dyDescent="0.35">
      <c r="A36" s="59"/>
      <c r="B36" s="44">
        <v>41492</v>
      </c>
      <c r="C36" s="57" t="s">
        <v>289</v>
      </c>
      <c r="D36" s="45" t="s">
        <v>368</v>
      </c>
      <c r="E36" s="62" t="s">
        <v>279</v>
      </c>
      <c r="F36" s="112">
        <v>22138</v>
      </c>
      <c r="G36" s="119">
        <v>-82712</v>
      </c>
      <c r="H36" s="9">
        <f>SUM(G35:G36)</f>
        <v>-165424</v>
      </c>
    </row>
    <row r="37" spans="1:9" x14ac:dyDescent="0.35">
      <c r="B37" s="53"/>
      <c r="C37" s="55"/>
      <c r="D37" s="111"/>
      <c r="E37" s="62"/>
      <c r="F37" s="66"/>
      <c r="G37" s="10" t="s">
        <v>10</v>
      </c>
    </row>
    <row r="38" spans="1:9" ht="15" x14ac:dyDescent="0.35">
      <c r="B38" s="125">
        <v>2014</v>
      </c>
      <c r="C38" s="57"/>
      <c r="D38" s="45"/>
      <c r="E38" s="64"/>
      <c r="F38" s="57"/>
      <c r="G38" s="118" t="s">
        <v>10</v>
      </c>
    </row>
    <row r="39" spans="1:9" x14ac:dyDescent="0.35">
      <c r="B39" s="44">
        <v>41668</v>
      </c>
      <c r="C39" s="55" t="s">
        <v>280</v>
      </c>
      <c r="D39" s="45" t="s">
        <v>368</v>
      </c>
      <c r="E39" s="62" t="s">
        <v>52</v>
      </c>
      <c r="F39" s="66">
        <v>22135</v>
      </c>
      <c r="G39" s="118">
        <v>-82712</v>
      </c>
      <c r="H39" s="9">
        <f>G39</f>
        <v>-82712</v>
      </c>
    </row>
    <row r="40" spans="1:9" x14ac:dyDescent="0.35">
      <c r="B40" s="44"/>
      <c r="C40" s="55"/>
      <c r="D40" s="45"/>
      <c r="E40" s="62"/>
      <c r="F40" s="66"/>
      <c r="G40" s="118"/>
      <c r="H40" s="9"/>
    </row>
    <row r="41" spans="1:9" ht="15" x14ac:dyDescent="0.35">
      <c r="B41" s="125">
        <v>2015</v>
      </c>
      <c r="C41" s="55"/>
      <c r="D41" s="181" t="s">
        <v>438</v>
      </c>
      <c r="E41" s="62"/>
      <c r="F41" s="66"/>
      <c r="G41" s="118"/>
      <c r="H41" s="9">
        <v>0</v>
      </c>
    </row>
    <row r="42" spans="1:9" x14ac:dyDescent="0.35">
      <c r="B42" s="53"/>
      <c r="C42" s="57"/>
      <c r="D42" s="22"/>
      <c r="E42" s="64"/>
      <c r="F42" s="57"/>
      <c r="G42" s="10"/>
    </row>
    <row r="43" spans="1:9" ht="15" customHeight="1" x14ac:dyDescent="0.35">
      <c r="A43" s="1"/>
      <c r="B43" s="122">
        <v>2016</v>
      </c>
      <c r="C43" s="3"/>
      <c r="D43" s="30"/>
      <c r="E43" s="31"/>
      <c r="F43" s="31"/>
      <c r="G43" s="31"/>
      <c r="H43" s="96"/>
      <c r="I43" s="94"/>
    </row>
    <row r="44" spans="1:9" ht="15" customHeight="1" x14ac:dyDescent="0.35">
      <c r="A44" s="1"/>
      <c r="B44" s="174"/>
      <c r="C44" s="3"/>
      <c r="D44" s="30"/>
      <c r="E44" s="31"/>
      <c r="F44" s="31"/>
      <c r="G44" s="31"/>
      <c r="H44" s="96"/>
      <c r="I44" s="94"/>
    </row>
    <row r="45" spans="1:9" ht="15" thickBot="1" x14ac:dyDescent="0.4">
      <c r="B45" s="53"/>
      <c r="C45" s="67"/>
      <c r="D45" s="113" t="s">
        <v>123</v>
      </c>
      <c r="E45" s="114"/>
      <c r="F45" s="114"/>
      <c r="G45" s="115">
        <f>SUM(G9:G39)</f>
        <v>2077615.33</v>
      </c>
      <c r="H45" s="115">
        <f>SUM(H9:H39)</f>
        <v>2077615.33</v>
      </c>
    </row>
    <row r="46" spans="1:9" ht="15" thickTop="1" x14ac:dyDescent="0.35">
      <c r="B46" s="22"/>
      <c r="C46" s="4"/>
      <c r="D46" s="5"/>
      <c r="E46" s="4"/>
      <c r="F46" s="4"/>
      <c r="G46" s="12" t="s">
        <v>10</v>
      </c>
    </row>
    <row r="47" spans="1:9" x14ac:dyDescent="0.35">
      <c r="B47" s="22"/>
      <c r="C47" s="4"/>
      <c r="D47" s="5"/>
      <c r="E47" s="4"/>
      <c r="F47" s="4"/>
      <c r="G47" s="12" t="s">
        <v>10</v>
      </c>
    </row>
  </sheetData>
  <mergeCells count="2">
    <mergeCell ref="B3:G3"/>
    <mergeCell ref="B4:G4"/>
  </mergeCells>
  <phoneticPr fontId="27" type="noConversion"/>
  <pageMargins left="0.62992125984251968" right="0.15748031496062992" top="0.39370078740157483" bottom="0.15748031496062992" header="0.51181102362204722" footer="0.23622047244094491"/>
  <pageSetup scale="90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I89"/>
  <sheetViews>
    <sheetView zoomScale="97" zoomScaleNormal="97" workbookViewId="0">
      <pane xSplit="1" ySplit="7" topLeftCell="B71" activePane="bottomRight" state="frozen"/>
      <selection pane="topRight" activeCell="B1" sqref="B1"/>
      <selection pane="bottomLeft" activeCell="A8" sqref="A8"/>
      <selection pane="bottomRight" activeCell="D83" sqref="D83"/>
    </sheetView>
  </sheetViews>
  <sheetFormatPr baseColWidth="10" defaultColWidth="11.5546875" defaultRowHeight="14.4" x14ac:dyDescent="0.35"/>
  <cols>
    <col min="1" max="1" width="7" style="9" customWidth="1"/>
    <col min="2" max="2" width="19.88671875" style="9" customWidth="1"/>
    <col min="3" max="3" width="10.88671875" style="9" hidden="1" customWidth="1"/>
    <col min="4" max="4" width="49.88671875" style="105" customWidth="1"/>
    <col min="5" max="5" width="23.33203125" style="9" hidden="1" customWidth="1"/>
    <col min="6" max="6" width="13.33203125" style="93" customWidth="1"/>
    <col min="7" max="7" width="11.5546875" style="93"/>
    <col min="8" max="16384" width="11.5546875" style="9"/>
  </cols>
  <sheetData>
    <row r="1" spans="2:8" ht="18.600000000000001" thickBot="1" x14ac:dyDescent="0.4">
      <c r="B1" s="68"/>
      <c r="C1" s="68"/>
      <c r="D1" s="104"/>
      <c r="E1" s="69"/>
      <c r="F1" s="18"/>
    </row>
    <row r="2" spans="2:8" s="1" customFormat="1" ht="18" customHeight="1" x14ac:dyDescent="0.35">
      <c r="B2" s="194" t="s">
        <v>11</v>
      </c>
      <c r="C2" s="195"/>
      <c r="D2" s="195"/>
      <c r="E2" s="195"/>
      <c r="F2" s="195"/>
      <c r="G2" s="196"/>
      <c r="H2" s="94"/>
    </row>
    <row r="3" spans="2:8" s="1" customFormat="1" ht="16.2" x14ac:dyDescent="0.35">
      <c r="B3" s="186" t="s">
        <v>297</v>
      </c>
      <c r="C3" s="187"/>
      <c r="D3" s="187"/>
      <c r="E3" s="187"/>
      <c r="F3" s="187"/>
      <c r="G3" s="188"/>
      <c r="H3" s="94"/>
    </row>
    <row r="4" spans="2:8" s="1" customFormat="1" ht="16.8" thickBot="1" x14ac:dyDescent="0.4">
      <c r="B4" s="189" t="str">
        <f>'MOBILIARIO  Y EQ.'!B4:H4</f>
        <v>AL 31 DE DICIEMBRE DEL 2016</v>
      </c>
      <c r="C4" s="190"/>
      <c r="D4" s="190"/>
      <c r="E4" s="190"/>
      <c r="F4" s="190"/>
      <c r="G4" s="191"/>
      <c r="H4" s="36"/>
    </row>
    <row r="5" spans="2:8" x14ac:dyDescent="0.35">
      <c r="B5" s="10"/>
      <c r="C5" s="10"/>
      <c r="D5" s="12"/>
      <c r="E5" s="10"/>
      <c r="F5" s="18"/>
    </row>
    <row r="6" spans="2:8" x14ac:dyDescent="0.35">
      <c r="B6" s="10"/>
      <c r="C6" s="10"/>
      <c r="D6" s="12"/>
      <c r="E6" s="10"/>
      <c r="F6" s="18"/>
    </row>
    <row r="7" spans="2:8" s="102" customFormat="1" ht="36.6" customHeight="1" x14ac:dyDescent="0.25">
      <c r="B7" s="103" t="s">
        <v>299</v>
      </c>
      <c r="C7" s="108" t="s">
        <v>13</v>
      </c>
      <c r="D7" s="108" t="s">
        <v>14</v>
      </c>
      <c r="E7" s="108" t="s">
        <v>15</v>
      </c>
      <c r="F7" s="109" t="s">
        <v>290</v>
      </c>
      <c r="G7" s="110" t="s">
        <v>294</v>
      </c>
    </row>
    <row r="8" spans="2:8" s="83" customFormat="1" ht="22.5" customHeight="1" x14ac:dyDescent="0.35">
      <c r="B8" s="82"/>
      <c r="C8" s="82"/>
      <c r="D8" s="3"/>
      <c r="E8" s="82"/>
      <c r="F8" s="106"/>
      <c r="G8" s="107"/>
    </row>
    <row r="9" spans="2:8" ht="18" customHeight="1" x14ac:dyDescent="0.35">
      <c r="B9" s="125">
        <v>1996</v>
      </c>
      <c r="C9" s="79"/>
      <c r="D9" s="127"/>
      <c r="E9" s="70"/>
      <c r="F9" s="18"/>
    </row>
    <row r="10" spans="2:8" ht="15" customHeight="1" x14ac:dyDescent="0.35">
      <c r="B10" s="44"/>
      <c r="C10" s="23"/>
      <c r="D10" s="181" t="s">
        <v>420</v>
      </c>
      <c r="E10" s="12"/>
      <c r="F10" s="18"/>
      <c r="G10" s="182">
        <v>13796</v>
      </c>
    </row>
    <row r="11" spans="2:8" ht="15" customHeight="1" x14ac:dyDescent="0.35">
      <c r="B11" s="72"/>
      <c r="C11" s="23"/>
      <c r="D11" s="128"/>
      <c r="E11" s="12"/>
      <c r="F11" s="18"/>
      <c r="G11" s="182"/>
    </row>
    <row r="12" spans="2:8" ht="18" customHeight="1" x14ac:dyDescent="0.35">
      <c r="B12" s="125">
        <v>1997</v>
      </c>
      <c r="C12" s="79"/>
      <c r="D12" s="126"/>
      <c r="E12" s="70"/>
      <c r="F12" s="18"/>
      <c r="G12" s="182"/>
    </row>
    <row r="13" spans="2:8" ht="15" customHeight="1" x14ac:dyDescent="0.35">
      <c r="B13" s="44"/>
      <c r="C13" s="23"/>
      <c r="D13" s="181" t="s">
        <v>419</v>
      </c>
      <c r="E13" s="12"/>
      <c r="F13" s="18"/>
      <c r="G13" s="182">
        <v>1565</v>
      </c>
    </row>
    <row r="14" spans="2:8" ht="15" customHeight="1" x14ac:dyDescent="0.35">
      <c r="B14" s="72"/>
      <c r="C14" s="23"/>
      <c r="D14" s="128"/>
      <c r="E14" s="12"/>
      <c r="F14" s="18"/>
      <c r="G14" s="182"/>
    </row>
    <row r="15" spans="2:8" ht="18" customHeight="1" x14ac:dyDescent="0.35">
      <c r="B15" s="125">
        <v>1998</v>
      </c>
      <c r="C15" s="79"/>
      <c r="D15" s="126"/>
      <c r="E15" s="70"/>
      <c r="F15" s="18"/>
      <c r="G15" s="182"/>
    </row>
    <row r="16" spans="2:8" ht="15" customHeight="1" x14ac:dyDescent="0.35">
      <c r="B16" s="44"/>
      <c r="C16" s="23"/>
      <c r="D16" s="181" t="s">
        <v>421</v>
      </c>
      <c r="E16" s="12"/>
      <c r="F16" s="18"/>
      <c r="G16" s="182">
        <v>6579</v>
      </c>
    </row>
    <row r="17" spans="2:7" ht="15" customHeight="1" x14ac:dyDescent="0.35">
      <c r="B17" s="44"/>
      <c r="C17" s="23"/>
      <c r="D17" s="181"/>
      <c r="E17" s="12"/>
      <c r="F17" s="18"/>
      <c r="G17" s="182"/>
    </row>
    <row r="18" spans="2:7" ht="15" customHeight="1" x14ac:dyDescent="0.35">
      <c r="B18" s="125">
        <v>1999</v>
      </c>
      <c r="C18" s="79"/>
      <c r="D18" s="126"/>
      <c r="E18" s="70"/>
      <c r="F18" s="18"/>
      <c r="G18" s="182"/>
    </row>
    <row r="19" spans="2:7" ht="15" customHeight="1" x14ac:dyDescent="0.35">
      <c r="B19" s="44"/>
      <c r="C19" s="23"/>
      <c r="D19" s="181" t="s">
        <v>438</v>
      </c>
      <c r="E19" s="12"/>
      <c r="F19" s="18"/>
      <c r="G19" s="182">
        <v>0</v>
      </c>
    </row>
    <row r="20" spans="2:7" ht="15" customHeight="1" x14ac:dyDescent="0.35">
      <c r="B20" s="44"/>
      <c r="C20" s="23"/>
      <c r="D20" s="181"/>
      <c r="E20" s="12"/>
      <c r="F20" s="18"/>
      <c r="G20" s="182"/>
    </row>
    <row r="21" spans="2:7" ht="18" customHeight="1" x14ac:dyDescent="0.35">
      <c r="B21" s="125">
        <v>2000</v>
      </c>
      <c r="C21" s="79"/>
      <c r="D21" s="126"/>
      <c r="E21" s="70"/>
      <c r="F21" s="18"/>
      <c r="G21" s="182"/>
    </row>
    <row r="22" spans="2:7" ht="15" customHeight="1" x14ac:dyDescent="0.35">
      <c r="B22" s="44"/>
      <c r="C22" s="23"/>
      <c r="D22" s="181" t="s">
        <v>423</v>
      </c>
      <c r="E22" s="12"/>
      <c r="F22" s="18"/>
      <c r="G22" s="182">
        <v>40352</v>
      </c>
    </row>
    <row r="23" spans="2:7" ht="15" customHeight="1" x14ac:dyDescent="0.35">
      <c r="B23" s="44"/>
      <c r="C23" s="23"/>
      <c r="D23" s="181"/>
      <c r="E23" s="12"/>
      <c r="F23" s="18"/>
      <c r="G23" s="182"/>
    </row>
    <row r="24" spans="2:7" ht="15" customHeight="1" x14ac:dyDescent="0.35">
      <c r="B24" s="125">
        <v>2001</v>
      </c>
      <c r="C24" s="79"/>
      <c r="D24" s="126"/>
      <c r="E24" s="70"/>
      <c r="F24" s="18"/>
      <c r="G24" s="182"/>
    </row>
    <row r="25" spans="2:7" ht="15" customHeight="1" x14ac:dyDescent="0.35">
      <c r="B25" s="44"/>
      <c r="C25" s="23"/>
      <c r="D25" s="181" t="s">
        <v>438</v>
      </c>
      <c r="E25" s="12"/>
      <c r="F25" s="18"/>
      <c r="G25" s="182">
        <v>0</v>
      </c>
    </row>
    <row r="26" spans="2:7" ht="15" customHeight="1" x14ac:dyDescent="0.35">
      <c r="B26" s="44"/>
      <c r="C26" s="23"/>
      <c r="D26" s="181"/>
      <c r="E26" s="12"/>
      <c r="F26" s="18"/>
      <c r="G26" s="182"/>
    </row>
    <row r="27" spans="2:7" ht="15" customHeight="1" x14ac:dyDescent="0.35">
      <c r="B27" s="125">
        <v>2002</v>
      </c>
      <c r="C27" s="79"/>
      <c r="D27" s="126"/>
      <c r="E27" s="70"/>
      <c r="F27" s="18"/>
      <c r="G27" s="182"/>
    </row>
    <row r="28" spans="2:7" ht="15" customHeight="1" x14ac:dyDescent="0.35">
      <c r="B28" s="44"/>
      <c r="C28" s="23"/>
      <c r="D28" s="181" t="s">
        <v>438</v>
      </c>
      <c r="E28" s="12"/>
      <c r="F28" s="18"/>
      <c r="G28" s="182">
        <v>0</v>
      </c>
    </row>
    <row r="29" spans="2:7" ht="15" customHeight="1" x14ac:dyDescent="0.35">
      <c r="B29" s="44"/>
      <c r="C29" s="23"/>
      <c r="D29" s="181"/>
      <c r="E29" s="12"/>
      <c r="F29" s="18"/>
      <c r="G29" s="182"/>
    </row>
    <row r="30" spans="2:7" ht="18" customHeight="1" x14ac:dyDescent="0.35">
      <c r="B30" s="125">
        <v>2003</v>
      </c>
      <c r="C30" s="79"/>
      <c r="D30" s="126"/>
      <c r="E30" s="70"/>
      <c r="F30" s="18"/>
      <c r="G30" s="182"/>
    </row>
    <row r="31" spans="2:7" ht="15" customHeight="1" x14ac:dyDescent="0.35">
      <c r="B31" s="44"/>
      <c r="C31" s="23"/>
      <c r="D31" s="181" t="s">
        <v>426</v>
      </c>
      <c r="E31" s="71"/>
      <c r="F31" s="18"/>
      <c r="G31" s="182">
        <v>9629</v>
      </c>
    </row>
    <row r="32" spans="2:7" ht="15" customHeight="1" x14ac:dyDescent="0.35">
      <c r="B32" s="72"/>
      <c r="C32" s="23"/>
      <c r="D32" s="128"/>
      <c r="E32" s="71"/>
      <c r="F32" s="18"/>
      <c r="G32" s="182"/>
    </row>
    <row r="33" spans="2:7" ht="18" customHeight="1" x14ac:dyDescent="0.35">
      <c r="B33" s="125">
        <v>2005</v>
      </c>
      <c r="C33" s="79"/>
      <c r="D33" s="128"/>
      <c r="E33" s="12"/>
      <c r="F33" s="18"/>
      <c r="G33" s="182"/>
    </row>
    <row r="34" spans="2:7" ht="15" customHeight="1" x14ac:dyDescent="0.35">
      <c r="B34" s="44"/>
      <c r="C34" s="23"/>
      <c r="D34" s="181" t="s">
        <v>428</v>
      </c>
      <c r="E34" s="71"/>
      <c r="F34" s="18"/>
      <c r="G34" s="182">
        <v>39789</v>
      </c>
    </row>
    <row r="35" spans="2:7" ht="15" customHeight="1" x14ac:dyDescent="0.35">
      <c r="B35" s="72"/>
      <c r="C35" s="23"/>
      <c r="D35" s="128"/>
      <c r="E35" s="71"/>
      <c r="F35" s="18"/>
      <c r="G35" s="182"/>
    </row>
    <row r="36" spans="2:7" ht="18" customHeight="1" x14ac:dyDescent="0.35">
      <c r="B36" s="125">
        <v>2006</v>
      </c>
      <c r="C36" s="79"/>
      <c r="D36" s="126"/>
      <c r="E36" s="73"/>
      <c r="G36" s="182"/>
    </row>
    <row r="37" spans="2:7" ht="15" customHeight="1" x14ac:dyDescent="0.35">
      <c r="B37" s="44"/>
      <c r="C37" s="23"/>
      <c r="D37" s="181" t="s">
        <v>429</v>
      </c>
      <c r="E37" s="71"/>
      <c r="F37" s="18"/>
      <c r="G37" s="182">
        <v>249761</v>
      </c>
    </row>
    <row r="38" spans="2:7" ht="15" customHeight="1" x14ac:dyDescent="0.35">
      <c r="B38" s="72"/>
      <c r="C38" s="23"/>
      <c r="D38" s="128"/>
      <c r="E38" s="71"/>
      <c r="F38" s="18"/>
      <c r="G38" s="182"/>
    </row>
    <row r="39" spans="2:7" ht="16.2" x14ac:dyDescent="0.35">
      <c r="B39" s="125">
        <v>2008</v>
      </c>
      <c r="C39" s="79"/>
      <c r="D39" s="128"/>
      <c r="E39" s="12"/>
      <c r="F39" s="18"/>
      <c r="G39" s="182"/>
    </row>
    <row r="40" spans="2:7" x14ac:dyDescent="0.35">
      <c r="B40" s="44"/>
      <c r="C40" s="23"/>
      <c r="D40" s="181" t="s">
        <v>431</v>
      </c>
      <c r="E40" s="71"/>
      <c r="F40" s="18"/>
      <c r="G40" s="182">
        <v>72575</v>
      </c>
    </row>
    <row r="41" spans="2:7" x14ac:dyDescent="0.35">
      <c r="B41" s="72"/>
      <c r="C41" s="23"/>
      <c r="D41" s="128"/>
      <c r="E41" s="71"/>
      <c r="F41" s="18"/>
      <c r="G41" s="182"/>
    </row>
    <row r="42" spans="2:7" ht="16.2" x14ac:dyDescent="0.35">
      <c r="B42" s="125">
        <v>2009</v>
      </c>
      <c r="C42" s="79"/>
      <c r="D42" s="128"/>
      <c r="E42" s="71"/>
      <c r="F42" s="18"/>
      <c r="G42" s="182"/>
    </row>
    <row r="43" spans="2:7" x14ac:dyDescent="0.35">
      <c r="B43" s="44"/>
      <c r="C43" s="74">
        <v>15901</v>
      </c>
      <c r="D43" s="181" t="s">
        <v>432</v>
      </c>
      <c r="E43" s="74">
        <v>50954</v>
      </c>
      <c r="F43" s="18"/>
      <c r="G43" s="182">
        <v>1220487</v>
      </c>
    </row>
    <row r="44" spans="2:7" x14ac:dyDescent="0.35">
      <c r="B44" s="72"/>
      <c r="C44" s="74"/>
      <c r="D44" s="129"/>
      <c r="E44" s="75"/>
      <c r="G44" s="182"/>
    </row>
    <row r="45" spans="2:7" ht="15" x14ac:dyDescent="0.35">
      <c r="B45" s="125">
        <v>2010</v>
      </c>
      <c r="C45" s="74"/>
      <c r="D45" s="129"/>
      <c r="E45" s="75"/>
      <c r="G45" s="182"/>
    </row>
    <row r="46" spans="2:7" x14ac:dyDescent="0.35">
      <c r="B46" s="44"/>
      <c r="C46" s="74">
        <v>27110</v>
      </c>
      <c r="D46" s="181" t="s">
        <v>433</v>
      </c>
      <c r="E46" s="75">
        <v>26392</v>
      </c>
      <c r="G46" s="182">
        <v>964890</v>
      </c>
    </row>
    <row r="47" spans="2:7" x14ac:dyDescent="0.35">
      <c r="B47" s="72"/>
      <c r="C47" s="74"/>
      <c r="D47" s="129"/>
      <c r="E47" s="75"/>
    </row>
    <row r="48" spans="2:7" ht="15" x14ac:dyDescent="0.35">
      <c r="B48" s="125">
        <v>2011</v>
      </c>
      <c r="C48" s="74"/>
      <c r="D48" s="129"/>
      <c r="E48" s="75"/>
    </row>
    <row r="49" spans="2:7" x14ac:dyDescent="0.35">
      <c r="B49" s="44">
        <v>40751</v>
      </c>
      <c r="C49" s="74">
        <v>30123</v>
      </c>
      <c r="D49" s="129" t="s">
        <v>83</v>
      </c>
      <c r="E49" s="75">
        <v>179</v>
      </c>
      <c r="F49" s="93">
        <v>36898.44</v>
      </c>
    </row>
    <row r="50" spans="2:7" x14ac:dyDescent="0.35">
      <c r="B50" s="44">
        <v>40857</v>
      </c>
      <c r="C50" s="74">
        <v>30922</v>
      </c>
      <c r="D50" s="129" t="s">
        <v>112</v>
      </c>
      <c r="E50" s="75">
        <v>11</v>
      </c>
      <c r="F50" s="93">
        <v>190441.78</v>
      </c>
      <c r="G50" s="182">
        <f>SUM(F49:F50)</f>
        <v>227340.22</v>
      </c>
    </row>
    <row r="51" spans="2:7" x14ac:dyDescent="0.35">
      <c r="B51" s="72"/>
      <c r="C51" s="74"/>
      <c r="D51" s="129"/>
      <c r="E51" s="75"/>
    </row>
    <row r="52" spans="2:7" ht="15" x14ac:dyDescent="0.35">
      <c r="B52" s="125">
        <v>2012</v>
      </c>
      <c r="C52" s="76"/>
      <c r="D52" s="126"/>
      <c r="E52" s="32"/>
      <c r="F52" s="18"/>
    </row>
    <row r="53" spans="2:7" ht="15.75" customHeight="1" x14ac:dyDescent="0.35">
      <c r="B53" s="44">
        <v>40927</v>
      </c>
      <c r="C53" s="87">
        <v>32300</v>
      </c>
      <c r="D53" s="128" t="s">
        <v>190</v>
      </c>
      <c r="E53" s="86" t="s">
        <v>191</v>
      </c>
      <c r="F53" s="95">
        <v>74692.399999999994</v>
      </c>
    </row>
    <row r="54" spans="2:7" x14ac:dyDescent="0.35">
      <c r="B54" s="44">
        <v>40932</v>
      </c>
      <c r="C54" s="87">
        <v>32348</v>
      </c>
      <c r="D54" s="128" t="s">
        <v>211</v>
      </c>
      <c r="E54" s="86">
        <v>5288</v>
      </c>
      <c r="F54" s="95">
        <v>722343.6</v>
      </c>
    </row>
    <row r="55" spans="2:7" x14ac:dyDescent="0.35">
      <c r="B55" s="44">
        <v>40933</v>
      </c>
      <c r="C55" s="87">
        <v>32357</v>
      </c>
      <c r="D55" s="128" t="s">
        <v>189</v>
      </c>
      <c r="E55" s="12" t="s">
        <v>188</v>
      </c>
      <c r="F55" s="95">
        <v>41771.599999999999</v>
      </c>
    </row>
    <row r="56" spans="2:7" x14ac:dyDescent="0.35">
      <c r="B56" s="44">
        <v>40934</v>
      </c>
      <c r="C56" s="87" t="s">
        <v>180</v>
      </c>
      <c r="D56" s="128" t="s">
        <v>181</v>
      </c>
      <c r="E56" s="12" t="s">
        <v>182</v>
      </c>
      <c r="F56" s="95">
        <f>10293.84+10293.84</f>
        <v>20587.68</v>
      </c>
    </row>
    <row r="57" spans="2:7" x14ac:dyDescent="0.35">
      <c r="B57" s="44">
        <v>40953</v>
      </c>
      <c r="C57" s="87">
        <v>32745</v>
      </c>
      <c r="D57" s="128" t="s">
        <v>186</v>
      </c>
      <c r="E57" s="12" t="s">
        <v>187</v>
      </c>
      <c r="F57" s="18">
        <v>750810</v>
      </c>
    </row>
    <row r="58" spans="2:7" x14ac:dyDescent="0.35">
      <c r="B58" s="44">
        <v>40960</v>
      </c>
      <c r="C58" s="87">
        <v>33223</v>
      </c>
      <c r="D58" s="128" t="s">
        <v>185</v>
      </c>
      <c r="E58" s="21">
        <v>1875</v>
      </c>
      <c r="F58" s="18">
        <v>146805.88</v>
      </c>
    </row>
    <row r="59" spans="2:7" x14ac:dyDescent="0.35">
      <c r="B59" s="44">
        <v>40994</v>
      </c>
      <c r="C59" s="87">
        <v>34402</v>
      </c>
      <c r="D59" s="128" t="s">
        <v>183</v>
      </c>
      <c r="E59" s="12" t="s">
        <v>184</v>
      </c>
      <c r="F59" s="18">
        <v>279212</v>
      </c>
    </row>
    <row r="60" spans="2:7" x14ac:dyDescent="0.35">
      <c r="B60" s="44">
        <v>41011</v>
      </c>
      <c r="C60" s="85">
        <v>34739</v>
      </c>
      <c r="D60" s="50" t="s">
        <v>146</v>
      </c>
      <c r="E60" s="85" t="s">
        <v>148</v>
      </c>
      <c r="F60" s="18">
        <v>229871.4</v>
      </c>
    </row>
    <row r="61" spans="2:7" x14ac:dyDescent="0.35">
      <c r="B61" s="44">
        <v>41019</v>
      </c>
      <c r="C61" s="87">
        <v>35069</v>
      </c>
      <c r="D61" s="50" t="s">
        <v>212</v>
      </c>
      <c r="E61" s="86" t="s">
        <v>192</v>
      </c>
      <c r="F61" s="18">
        <v>149640</v>
      </c>
    </row>
    <row r="62" spans="2:7" x14ac:dyDescent="0.35">
      <c r="B62" s="44">
        <v>41082</v>
      </c>
      <c r="C62" s="87">
        <v>37894</v>
      </c>
      <c r="D62" s="50" t="s">
        <v>243</v>
      </c>
      <c r="E62" s="86">
        <v>88934</v>
      </c>
      <c r="F62" s="18">
        <v>14338.66</v>
      </c>
    </row>
    <row r="63" spans="2:7" x14ac:dyDescent="0.35">
      <c r="B63" s="44">
        <v>41087</v>
      </c>
      <c r="C63" s="87">
        <v>38098</v>
      </c>
      <c r="D63" s="50" t="s">
        <v>244</v>
      </c>
      <c r="E63" s="86">
        <v>7146</v>
      </c>
      <c r="F63" s="18">
        <v>22741.38</v>
      </c>
    </row>
    <row r="64" spans="2:7" x14ac:dyDescent="0.35">
      <c r="B64" s="44">
        <v>41088</v>
      </c>
      <c r="C64" s="87">
        <v>38138</v>
      </c>
      <c r="D64" s="50" t="s">
        <v>245</v>
      </c>
      <c r="E64" s="86" t="s">
        <v>256</v>
      </c>
      <c r="F64" s="18">
        <v>149640</v>
      </c>
    </row>
    <row r="65" spans="1:7" x14ac:dyDescent="0.35">
      <c r="B65" s="44">
        <v>41093</v>
      </c>
      <c r="C65" s="87">
        <v>38897</v>
      </c>
      <c r="D65" s="50" t="s">
        <v>255</v>
      </c>
      <c r="E65" s="86" t="s">
        <v>257</v>
      </c>
      <c r="F65" s="18">
        <v>12833.5</v>
      </c>
    </row>
    <row r="66" spans="1:7" x14ac:dyDescent="0.35">
      <c r="B66" s="44">
        <v>41101</v>
      </c>
      <c r="C66" s="87">
        <v>39717</v>
      </c>
      <c r="D66" s="50" t="s">
        <v>258</v>
      </c>
      <c r="E66" s="86" t="s">
        <v>251</v>
      </c>
      <c r="F66" s="18">
        <v>13641.6</v>
      </c>
    </row>
    <row r="67" spans="1:7" x14ac:dyDescent="0.35">
      <c r="B67" s="44">
        <v>41104</v>
      </c>
      <c r="C67" s="87">
        <v>41729</v>
      </c>
      <c r="D67" s="130" t="s">
        <v>259</v>
      </c>
      <c r="E67" s="23" t="s">
        <v>260</v>
      </c>
      <c r="F67" s="18">
        <v>19488</v>
      </c>
    </row>
    <row r="68" spans="1:7" x14ac:dyDescent="0.35">
      <c r="B68" s="44">
        <v>41185</v>
      </c>
      <c r="C68" s="87">
        <v>44228</v>
      </c>
      <c r="D68" s="130" t="s">
        <v>267</v>
      </c>
      <c r="E68" s="86">
        <v>1813</v>
      </c>
      <c r="F68" s="18">
        <v>18263.560000000001</v>
      </c>
    </row>
    <row r="69" spans="1:7" x14ac:dyDescent="0.35">
      <c r="B69" s="44">
        <v>41262</v>
      </c>
      <c r="C69" s="87" t="s">
        <v>272</v>
      </c>
      <c r="D69" s="130" t="s">
        <v>273</v>
      </c>
      <c r="E69" s="86">
        <v>1813</v>
      </c>
      <c r="F69" s="18">
        <v>18263.560000000001</v>
      </c>
      <c r="G69" s="182">
        <f>SUM(F53:F69)</f>
        <v>2684944.8200000003</v>
      </c>
    </row>
    <row r="70" spans="1:7" x14ac:dyDescent="0.35">
      <c r="B70" s="72"/>
      <c r="C70" s="87"/>
      <c r="D70" s="130"/>
      <c r="E70" s="86"/>
      <c r="F70" s="18"/>
    </row>
    <row r="71" spans="1:7" s="1" customFormat="1" ht="15" x14ac:dyDescent="0.35">
      <c r="B71" s="125">
        <v>2013</v>
      </c>
      <c r="C71" s="77"/>
      <c r="D71" s="181" t="s">
        <v>438</v>
      </c>
      <c r="E71" s="25"/>
      <c r="F71" s="93">
        <v>0</v>
      </c>
      <c r="G71" s="93"/>
    </row>
    <row r="72" spans="1:7" s="1" customFormat="1" x14ac:dyDescent="0.35">
      <c r="B72" s="24"/>
      <c r="C72" s="77"/>
      <c r="D72" s="59"/>
      <c r="E72" s="25"/>
      <c r="F72" s="93"/>
      <c r="G72" s="93"/>
    </row>
    <row r="73" spans="1:7" s="1" customFormat="1" ht="15" x14ac:dyDescent="0.35">
      <c r="B73" s="125">
        <v>2014</v>
      </c>
      <c r="C73" s="77"/>
      <c r="D73" s="181" t="s">
        <v>438</v>
      </c>
      <c r="E73" s="25"/>
      <c r="F73" s="93">
        <v>0</v>
      </c>
      <c r="G73" s="93"/>
    </row>
    <row r="74" spans="1:7" s="1" customFormat="1" x14ac:dyDescent="0.35">
      <c r="B74" s="24"/>
      <c r="C74" s="77"/>
      <c r="D74" s="59"/>
      <c r="E74" s="25"/>
      <c r="F74" s="93"/>
      <c r="G74" s="93"/>
    </row>
    <row r="75" spans="1:7" s="1" customFormat="1" ht="15" x14ac:dyDescent="0.35">
      <c r="B75" s="125">
        <v>2015</v>
      </c>
      <c r="C75" s="77"/>
      <c r="D75" s="181" t="s">
        <v>438</v>
      </c>
      <c r="E75" s="25"/>
      <c r="F75" s="93">
        <v>0</v>
      </c>
      <c r="G75" s="93"/>
    </row>
    <row r="76" spans="1:7" s="1" customFormat="1" x14ac:dyDescent="0.35">
      <c r="A76" s="2"/>
      <c r="B76" s="53"/>
      <c r="C76" s="57"/>
      <c r="D76" s="22"/>
      <c r="E76" s="64"/>
      <c r="F76" s="57"/>
      <c r="G76" s="10"/>
    </row>
    <row r="77" spans="1:7" s="1" customFormat="1" x14ac:dyDescent="0.35">
      <c r="A77" s="2"/>
      <c r="B77" s="72">
        <v>42111</v>
      </c>
      <c r="C77" s="57"/>
      <c r="D77" s="130" t="s">
        <v>396</v>
      </c>
      <c r="E77" s="64"/>
      <c r="F77" s="10">
        <v>27942.73</v>
      </c>
      <c r="G77" s="10"/>
    </row>
    <row r="78" spans="1:7" s="1" customFormat="1" x14ac:dyDescent="0.35">
      <c r="A78" s="2"/>
      <c r="B78" s="72">
        <v>42139</v>
      </c>
      <c r="C78" s="57"/>
      <c r="D78" s="130" t="s">
        <v>397</v>
      </c>
      <c r="E78" s="64"/>
      <c r="F78" s="10">
        <v>203464</v>
      </c>
      <c r="G78" s="10"/>
    </row>
    <row r="79" spans="1:7" s="1" customFormat="1" x14ac:dyDescent="0.35">
      <c r="A79" s="2"/>
      <c r="B79" s="72">
        <v>42139</v>
      </c>
      <c r="C79" s="57"/>
      <c r="D79" s="130" t="s">
        <v>398</v>
      </c>
      <c r="E79" s="64"/>
      <c r="F79" s="10">
        <v>180477.14</v>
      </c>
      <c r="G79" s="182">
        <f>SUM(F77:F79)</f>
        <v>411883.87</v>
      </c>
    </row>
    <row r="80" spans="1:7" s="1" customFormat="1" x14ac:dyDescent="0.35">
      <c r="A80" s="2"/>
      <c r="B80" s="53"/>
      <c r="C80" s="57"/>
      <c r="D80" s="22"/>
      <c r="E80" s="64"/>
      <c r="F80" s="57"/>
      <c r="G80" s="10"/>
    </row>
    <row r="81" spans="2:9" s="1" customFormat="1" ht="15" customHeight="1" x14ac:dyDescent="0.35">
      <c r="B81" s="122">
        <v>2016</v>
      </c>
      <c r="C81" s="3"/>
      <c r="D81" s="30"/>
      <c r="E81" s="31"/>
      <c r="F81" s="31"/>
      <c r="G81" s="31"/>
      <c r="H81" s="96"/>
      <c r="I81" s="94"/>
    </row>
    <row r="82" spans="2:9" s="1" customFormat="1" ht="15" customHeight="1" x14ac:dyDescent="0.35">
      <c r="B82" s="174"/>
      <c r="C82" s="3"/>
      <c r="D82" s="30"/>
      <c r="E82" s="31"/>
      <c r="F82" s="31"/>
      <c r="G82" s="31"/>
      <c r="H82" s="96"/>
      <c r="I82" s="94"/>
    </row>
    <row r="83" spans="2:9" s="1" customFormat="1" x14ac:dyDescent="0.35">
      <c r="B83" s="24"/>
      <c r="C83" s="77"/>
      <c r="D83" s="59"/>
      <c r="E83" s="25"/>
      <c r="F83" s="93"/>
      <c r="G83" s="93"/>
    </row>
    <row r="84" spans="2:9" s="1" customFormat="1" x14ac:dyDescent="0.35">
      <c r="B84" s="24"/>
      <c r="C84" s="77"/>
      <c r="D84" s="59"/>
      <c r="E84" s="25"/>
      <c r="F84" s="93"/>
      <c r="G84" s="93"/>
    </row>
    <row r="85" spans="2:9" ht="15" thickBot="1" x14ac:dyDescent="0.4">
      <c r="B85" s="58"/>
      <c r="C85" s="13"/>
      <c r="D85" s="113" t="s">
        <v>123</v>
      </c>
      <c r="E85" s="114"/>
      <c r="F85" s="115">
        <f>SUM(F10:F84)</f>
        <v>3324168.91</v>
      </c>
      <c r="G85" s="115">
        <f>SUM(G10:G84)</f>
        <v>5943591.9100000011</v>
      </c>
    </row>
    <row r="86" spans="2:9" ht="15" thickTop="1" x14ac:dyDescent="0.35">
      <c r="B86" s="32"/>
      <c r="C86" s="32" t="s">
        <v>10</v>
      </c>
      <c r="D86" s="32" t="s">
        <v>10</v>
      </c>
      <c r="E86" s="32"/>
      <c r="F86" s="100"/>
    </row>
    <row r="87" spans="2:9" x14ac:dyDescent="0.35">
      <c r="B87" s="32"/>
      <c r="C87" s="32"/>
      <c r="D87" s="32"/>
      <c r="E87" s="32" t="s">
        <v>10</v>
      </c>
      <c r="F87" s="179"/>
    </row>
    <row r="88" spans="2:9" x14ac:dyDescent="0.35">
      <c r="B88" s="32"/>
      <c r="C88" s="32"/>
      <c r="D88" s="32"/>
      <c r="E88" s="32"/>
      <c r="F88" s="100"/>
    </row>
    <row r="89" spans="2:9" x14ac:dyDescent="0.35">
      <c r="B89" s="10"/>
      <c r="C89" s="10"/>
      <c r="D89" s="12"/>
      <c r="E89" s="10"/>
      <c r="F89" s="18"/>
    </row>
  </sheetData>
  <mergeCells count="3">
    <mergeCell ref="B2:G2"/>
    <mergeCell ref="B3:G3"/>
    <mergeCell ref="B4:G4"/>
  </mergeCells>
  <phoneticPr fontId="27" type="noConversion"/>
  <pageMargins left="0.39370078740157483" right="0" top="0.31496062992125984" bottom="0.39370078740157483" header="0.51181102362204722" footer="0.51181102362204722"/>
  <pageSetup scale="90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I57"/>
  <sheetViews>
    <sheetView workbookViewId="0">
      <pane xSplit="3" ySplit="7" topLeftCell="D38" activePane="bottomRight" state="frozen"/>
      <selection pane="topRight" activeCell="D1" sqref="D1"/>
      <selection pane="bottomLeft" activeCell="A8" sqref="A8"/>
      <selection pane="bottomRight" activeCell="G57" sqref="G57"/>
    </sheetView>
  </sheetViews>
  <sheetFormatPr baseColWidth="10" defaultColWidth="11.5546875" defaultRowHeight="14.4" x14ac:dyDescent="0.35"/>
  <cols>
    <col min="1" max="1" width="7.77734375" style="1" customWidth="1"/>
    <col min="2" max="2" width="18.77734375" style="1" customWidth="1"/>
    <col min="3" max="3" width="17.6640625" style="1" hidden="1" customWidth="1"/>
    <col min="4" max="4" width="54.44140625" style="2" customWidth="1"/>
    <col min="5" max="5" width="12.21875" style="1" hidden="1" customWidth="1"/>
    <col min="6" max="6" width="17.44140625" style="93" customWidth="1"/>
    <col min="7" max="7" width="12.44140625" style="93" customWidth="1"/>
    <col min="8" max="16384" width="11.5546875" style="1"/>
  </cols>
  <sheetData>
    <row r="1" spans="2:8" ht="18.600000000000001" thickBot="1" x14ac:dyDescent="0.4">
      <c r="B1" s="15"/>
      <c r="C1" s="15"/>
      <c r="D1" s="16"/>
      <c r="E1" s="6"/>
      <c r="F1" s="18"/>
    </row>
    <row r="2" spans="2:8" ht="18" customHeight="1" x14ac:dyDescent="0.35">
      <c r="B2" s="194" t="s">
        <v>11</v>
      </c>
      <c r="C2" s="195"/>
      <c r="D2" s="195"/>
      <c r="E2" s="195"/>
      <c r="F2" s="195"/>
      <c r="G2" s="196"/>
      <c r="H2" s="94"/>
    </row>
    <row r="3" spans="2:8" ht="16.2" x14ac:dyDescent="0.35">
      <c r="B3" s="186" t="s">
        <v>298</v>
      </c>
      <c r="C3" s="187"/>
      <c r="D3" s="187"/>
      <c r="E3" s="187"/>
      <c r="F3" s="187"/>
      <c r="G3" s="188"/>
      <c r="H3" s="94"/>
    </row>
    <row r="4" spans="2:8" ht="16.8" thickBot="1" x14ac:dyDescent="0.4">
      <c r="B4" s="189" t="str">
        <f>'MOBILIARIO  Y EQ.'!B4:H4</f>
        <v>AL 31 DE DICIEMBRE DEL 2016</v>
      </c>
      <c r="C4" s="190"/>
      <c r="D4" s="190"/>
      <c r="E4" s="190"/>
      <c r="F4" s="190"/>
      <c r="G4" s="191"/>
      <c r="H4" s="36"/>
    </row>
    <row r="5" spans="2:8" x14ac:dyDescent="0.35">
      <c r="B5" s="4"/>
      <c r="C5" s="4"/>
      <c r="D5" s="5"/>
      <c r="E5" s="4"/>
      <c r="F5" s="18"/>
    </row>
    <row r="6" spans="2:8" x14ac:dyDescent="0.35">
      <c r="B6" s="4"/>
      <c r="C6" s="4"/>
      <c r="D6" s="5"/>
      <c r="E6" s="4"/>
      <c r="F6" s="18"/>
    </row>
    <row r="7" spans="2:8" s="102" customFormat="1" ht="36.6" customHeight="1" x14ac:dyDescent="0.25">
      <c r="B7" s="103" t="s">
        <v>299</v>
      </c>
      <c r="C7" s="108" t="s">
        <v>13</v>
      </c>
      <c r="D7" s="108" t="s">
        <v>14</v>
      </c>
      <c r="E7" s="108"/>
      <c r="F7" s="109" t="s">
        <v>290</v>
      </c>
      <c r="G7" s="110" t="s">
        <v>294</v>
      </c>
    </row>
    <row r="8" spans="2:8" x14ac:dyDescent="0.35">
      <c r="B8" s="4"/>
      <c r="C8" s="4"/>
      <c r="D8" s="5"/>
      <c r="E8" s="4"/>
      <c r="F8" s="18"/>
    </row>
    <row r="9" spans="2:8" ht="16.2" x14ac:dyDescent="0.35">
      <c r="B9" s="125">
        <v>1999</v>
      </c>
      <c r="C9" s="25"/>
      <c r="D9" s="48"/>
      <c r="E9" s="92"/>
      <c r="F9" s="18"/>
    </row>
    <row r="10" spans="2:8" x14ac:dyDescent="0.35">
      <c r="B10" s="44"/>
      <c r="C10" s="11"/>
      <c r="D10" s="181" t="s">
        <v>422</v>
      </c>
      <c r="E10" s="56"/>
      <c r="F10" s="18"/>
      <c r="G10" s="93">
        <v>75122</v>
      </c>
    </row>
    <row r="11" spans="2:8" x14ac:dyDescent="0.35">
      <c r="B11" s="11"/>
      <c r="C11" s="11"/>
      <c r="D11" s="41"/>
      <c r="E11" s="56"/>
      <c r="F11" s="18"/>
    </row>
    <row r="12" spans="2:8" ht="16.2" x14ac:dyDescent="0.35">
      <c r="B12" s="125">
        <v>2000</v>
      </c>
      <c r="C12" s="25"/>
      <c r="D12" s="181"/>
      <c r="E12" s="92"/>
      <c r="F12" s="18"/>
    </row>
    <row r="13" spans="2:8" x14ac:dyDescent="0.35">
      <c r="B13" s="44"/>
      <c r="C13" s="11"/>
      <c r="D13" s="181" t="s">
        <v>423</v>
      </c>
      <c r="E13" s="56"/>
      <c r="F13" s="18"/>
      <c r="G13" s="93">
        <v>16415</v>
      </c>
    </row>
    <row r="14" spans="2:8" x14ac:dyDescent="0.35">
      <c r="B14" s="11"/>
      <c r="C14" s="11"/>
      <c r="D14" s="41"/>
      <c r="E14" s="56"/>
      <c r="F14" s="18"/>
    </row>
    <row r="15" spans="2:8" ht="16.2" x14ac:dyDescent="0.35">
      <c r="B15" s="125">
        <v>2003</v>
      </c>
      <c r="C15" s="25"/>
      <c r="D15" s="48"/>
      <c r="E15" s="92"/>
      <c r="F15" s="18"/>
    </row>
    <row r="16" spans="2:8" x14ac:dyDescent="0.35">
      <c r="B16" s="44"/>
      <c r="C16" s="11"/>
      <c r="D16" s="181" t="s">
        <v>423</v>
      </c>
      <c r="E16" s="56"/>
      <c r="F16" s="18"/>
      <c r="G16" s="93">
        <v>51589</v>
      </c>
    </row>
    <row r="17" spans="2:7" x14ac:dyDescent="0.35">
      <c r="B17" s="44"/>
      <c r="C17" s="11"/>
      <c r="D17" s="181"/>
      <c r="E17" s="56"/>
      <c r="F17" s="18"/>
    </row>
    <row r="18" spans="2:7" ht="16.2" x14ac:dyDescent="0.35">
      <c r="B18" s="125">
        <v>2004</v>
      </c>
      <c r="C18" s="54"/>
      <c r="D18" s="41"/>
      <c r="E18" s="55"/>
      <c r="F18" s="98"/>
      <c r="G18" s="1"/>
    </row>
    <row r="19" spans="2:7" x14ac:dyDescent="0.35">
      <c r="B19" s="44"/>
      <c r="C19" s="55">
        <v>12991</v>
      </c>
      <c r="D19" s="181" t="s">
        <v>438</v>
      </c>
      <c r="E19" s="11" t="s">
        <v>43</v>
      </c>
      <c r="F19" s="98"/>
      <c r="G19" s="93">
        <v>0</v>
      </c>
    </row>
    <row r="20" spans="2:7" x14ac:dyDescent="0.35">
      <c r="B20" s="22"/>
      <c r="C20" s="55"/>
      <c r="D20" s="41"/>
      <c r="E20" s="11"/>
      <c r="F20" s="98"/>
    </row>
    <row r="21" spans="2:7" ht="15" x14ac:dyDescent="0.35">
      <c r="B21" s="125">
        <v>2005</v>
      </c>
      <c r="C21" s="11"/>
      <c r="D21" s="41"/>
      <c r="E21" s="11"/>
      <c r="F21" s="98"/>
      <c r="G21" s="1"/>
    </row>
    <row r="22" spans="2:7" x14ac:dyDescent="0.35">
      <c r="B22" s="44"/>
      <c r="C22" s="55">
        <v>14872</v>
      </c>
      <c r="D22" s="181" t="s">
        <v>438</v>
      </c>
      <c r="E22" s="55">
        <v>822</v>
      </c>
      <c r="F22" s="97"/>
      <c r="G22" s="93">
        <v>0</v>
      </c>
    </row>
    <row r="23" spans="2:7" x14ac:dyDescent="0.35">
      <c r="B23" s="44"/>
      <c r="C23" s="55"/>
      <c r="D23" s="181"/>
      <c r="E23" s="55"/>
      <c r="F23" s="97"/>
    </row>
    <row r="24" spans="2:7" ht="16.2" x14ac:dyDescent="0.35">
      <c r="B24" s="125">
        <v>2006</v>
      </c>
      <c r="C24" s="25"/>
      <c r="D24" s="48"/>
      <c r="E24" s="92"/>
      <c r="F24" s="100"/>
    </row>
    <row r="25" spans="2:7" x14ac:dyDescent="0.35">
      <c r="B25" s="44"/>
      <c r="C25" s="24"/>
      <c r="D25" s="181" t="s">
        <v>429</v>
      </c>
      <c r="E25" s="25"/>
      <c r="G25" s="93">
        <v>11825</v>
      </c>
    </row>
    <row r="26" spans="2:7" x14ac:dyDescent="0.35">
      <c r="B26" s="44"/>
      <c r="C26" s="24"/>
      <c r="D26" s="181"/>
      <c r="E26" s="25"/>
    </row>
    <row r="27" spans="2:7" ht="16.2" x14ac:dyDescent="0.35">
      <c r="B27" s="125">
        <v>2007</v>
      </c>
      <c r="C27" s="54"/>
      <c r="D27" s="41"/>
      <c r="E27" s="55"/>
      <c r="F27" s="98"/>
      <c r="G27" s="1"/>
    </row>
    <row r="28" spans="2:7" x14ac:dyDescent="0.35">
      <c r="B28" s="44"/>
      <c r="C28" s="55">
        <v>12991</v>
      </c>
      <c r="D28" s="181" t="s">
        <v>438</v>
      </c>
      <c r="E28" s="11" t="s">
        <v>43</v>
      </c>
      <c r="F28" s="98"/>
      <c r="G28" s="93">
        <v>0</v>
      </c>
    </row>
    <row r="29" spans="2:7" x14ac:dyDescent="0.35">
      <c r="B29" s="22"/>
      <c r="C29" s="55"/>
      <c r="D29" s="41"/>
      <c r="E29" s="11"/>
      <c r="F29" s="98"/>
    </row>
    <row r="30" spans="2:7" ht="15" x14ac:dyDescent="0.35">
      <c r="B30" s="125">
        <v>2008</v>
      </c>
      <c r="C30" s="11"/>
      <c r="D30" s="41"/>
      <c r="E30" s="11"/>
      <c r="F30" s="98"/>
      <c r="G30" s="1"/>
    </row>
    <row r="31" spans="2:7" x14ac:dyDescent="0.35">
      <c r="B31" s="44"/>
      <c r="C31" s="55">
        <v>14872</v>
      </c>
      <c r="D31" s="181" t="s">
        <v>438</v>
      </c>
      <c r="E31" s="55">
        <v>822</v>
      </c>
      <c r="F31" s="97"/>
      <c r="G31" s="93">
        <v>0</v>
      </c>
    </row>
    <row r="32" spans="2:7" x14ac:dyDescent="0.35">
      <c r="B32" s="24"/>
      <c r="C32" s="24"/>
      <c r="D32" s="131"/>
      <c r="E32" s="25"/>
    </row>
    <row r="33" spans="2:7" ht="15" x14ac:dyDescent="0.35">
      <c r="B33" s="125">
        <v>2009</v>
      </c>
      <c r="C33" s="25"/>
      <c r="D33" s="131"/>
      <c r="E33" s="25"/>
    </row>
    <row r="34" spans="2:7" x14ac:dyDescent="0.35">
      <c r="B34" s="44"/>
      <c r="C34" s="77">
        <v>15478</v>
      </c>
      <c r="D34" s="181" t="s">
        <v>432</v>
      </c>
      <c r="E34" s="78">
        <v>165475</v>
      </c>
      <c r="G34" s="93">
        <v>291524</v>
      </c>
    </row>
    <row r="35" spans="2:7" x14ac:dyDescent="0.35">
      <c r="B35" s="44"/>
      <c r="C35" s="77"/>
      <c r="D35" s="181"/>
      <c r="E35" s="78"/>
    </row>
    <row r="36" spans="2:7" ht="15" x14ac:dyDescent="0.35">
      <c r="B36" s="125">
        <v>2010</v>
      </c>
      <c r="C36" s="11"/>
      <c r="D36" s="41"/>
      <c r="E36" s="11"/>
      <c r="F36" s="98"/>
      <c r="G36" s="1"/>
    </row>
    <row r="37" spans="2:7" x14ac:dyDescent="0.35">
      <c r="B37" s="44"/>
      <c r="C37" s="55">
        <v>14872</v>
      </c>
      <c r="D37" s="181" t="s">
        <v>438</v>
      </c>
      <c r="E37" s="55">
        <v>822</v>
      </c>
      <c r="F37" s="97"/>
      <c r="G37" s="93">
        <v>0</v>
      </c>
    </row>
    <row r="38" spans="2:7" x14ac:dyDescent="0.35">
      <c r="B38" s="24"/>
      <c r="C38" s="24"/>
      <c r="D38" s="131"/>
      <c r="E38" s="25"/>
    </row>
    <row r="39" spans="2:7" ht="15" x14ac:dyDescent="0.35">
      <c r="B39" s="125">
        <v>2011</v>
      </c>
      <c r="C39" s="25"/>
      <c r="D39" s="131"/>
      <c r="E39" s="25"/>
    </row>
    <row r="40" spans="2:7" x14ac:dyDescent="0.35">
      <c r="B40" s="44">
        <v>40800</v>
      </c>
      <c r="C40" s="77">
        <v>30472</v>
      </c>
      <c r="D40" s="116" t="s">
        <v>101</v>
      </c>
      <c r="E40" s="78">
        <v>1663</v>
      </c>
      <c r="F40" s="93">
        <v>19320.96</v>
      </c>
      <c r="G40" s="93">
        <f>F40</f>
        <v>19320.96</v>
      </c>
    </row>
    <row r="41" spans="2:7" x14ac:dyDescent="0.35">
      <c r="B41" s="24"/>
      <c r="C41" s="77"/>
      <c r="D41" s="116"/>
      <c r="E41" s="78"/>
    </row>
    <row r="42" spans="2:7" ht="15" x14ac:dyDescent="0.35">
      <c r="B42" s="125">
        <v>2012</v>
      </c>
      <c r="C42" s="77"/>
      <c r="D42" s="131"/>
      <c r="E42" s="25"/>
    </row>
    <row r="43" spans="2:7" x14ac:dyDescent="0.35">
      <c r="B43" s="44">
        <v>41019</v>
      </c>
      <c r="C43" s="77">
        <v>35068</v>
      </c>
      <c r="D43" s="131" t="s">
        <v>369</v>
      </c>
      <c r="E43" s="59" t="s">
        <v>179</v>
      </c>
      <c r="F43" s="93">
        <v>94134</v>
      </c>
      <c r="G43" s="93">
        <f>F43</f>
        <v>94134</v>
      </c>
    </row>
    <row r="44" spans="2:7" x14ac:dyDescent="0.35">
      <c r="B44" s="24"/>
      <c r="C44" s="77"/>
      <c r="D44" s="131"/>
      <c r="E44" s="59"/>
    </row>
    <row r="45" spans="2:7" ht="15" x14ac:dyDescent="0.35">
      <c r="B45" s="125">
        <v>2013</v>
      </c>
      <c r="C45" s="77"/>
      <c r="D45" s="181" t="s">
        <v>438</v>
      </c>
      <c r="E45" s="25"/>
      <c r="F45" s="93">
        <v>0</v>
      </c>
      <c r="G45" s="93">
        <v>0</v>
      </c>
    </row>
    <row r="46" spans="2:7" ht="15" customHeight="1" x14ac:dyDescent="0.35">
      <c r="B46" s="44"/>
      <c r="C46" s="55"/>
      <c r="D46" s="41"/>
      <c r="E46" s="1">
        <v>11238</v>
      </c>
      <c r="F46" s="95"/>
    </row>
    <row r="47" spans="2:7" ht="15" x14ac:dyDescent="0.35">
      <c r="B47" s="125">
        <v>2014</v>
      </c>
      <c r="C47" s="77"/>
      <c r="D47" s="181" t="s">
        <v>438</v>
      </c>
      <c r="E47" s="25"/>
      <c r="F47" s="93">
        <v>0</v>
      </c>
      <c r="G47" s="93">
        <v>0</v>
      </c>
    </row>
    <row r="48" spans="2:7" ht="15" customHeight="1" x14ac:dyDescent="0.35">
      <c r="B48" s="44"/>
      <c r="C48" s="55"/>
      <c r="D48" s="41"/>
      <c r="E48" s="1">
        <v>11238</v>
      </c>
      <c r="F48" s="95"/>
    </row>
    <row r="49" spans="1:9" ht="15" x14ac:dyDescent="0.35">
      <c r="B49" s="125">
        <v>2015</v>
      </c>
      <c r="C49" s="77"/>
      <c r="D49" s="181" t="s">
        <v>438</v>
      </c>
      <c r="E49" s="25"/>
      <c r="F49" s="93">
        <v>0</v>
      </c>
      <c r="G49" s="93">
        <v>0</v>
      </c>
    </row>
    <row r="50" spans="1:9" x14ac:dyDescent="0.35">
      <c r="A50" s="2"/>
      <c r="B50" s="53"/>
      <c r="C50" s="57"/>
      <c r="D50" s="22"/>
      <c r="E50" s="64"/>
      <c r="F50" s="57"/>
      <c r="G50" s="10"/>
    </row>
    <row r="51" spans="1:9" ht="15" customHeight="1" x14ac:dyDescent="0.35">
      <c r="B51" s="122">
        <v>2016</v>
      </c>
      <c r="C51" s="3"/>
      <c r="D51" s="30"/>
      <c r="E51" s="31"/>
      <c r="I51" s="94"/>
    </row>
    <row r="52" spans="1:9" ht="15" customHeight="1" x14ac:dyDescent="0.35">
      <c r="B52" s="44">
        <v>42611</v>
      </c>
      <c r="C52" s="31" t="s">
        <v>434</v>
      </c>
      <c r="D52" s="89" t="s">
        <v>435</v>
      </c>
      <c r="E52" s="31"/>
      <c r="F52" s="97">
        <v>38400</v>
      </c>
      <c r="G52" s="94">
        <f>+F52</f>
        <v>38400</v>
      </c>
    </row>
    <row r="53" spans="1:9" ht="15" customHeight="1" x14ac:dyDescent="0.35">
      <c r="B53" s="44"/>
      <c r="C53" s="55"/>
      <c r="D53" s="41"/>
      <c r="E53" s="1">
        <v>11238</v>
      </c>
      <c r="F53" s="95"/>
    </row>
    <row r="54" spans="1:9" x14ac:dyDescent="0.35">
      <c r="B54" s="22"/>
      <c r="C54" s="22"/>
      <c r="D54" s="22"/>
      <c r="E54" s="22"/>
      <c r="F54" s="18"/>
    </row>
    <row r="55" spans="1:9" ht="15" thickBot="1" x14ac:dyDescent="0.4">
      <c r="B55" s="58"/>
      <c r="C55" s="58"/>
      <c r="D55" s="113" t="s">
        <v>123</v>
      </c>
      <c r="E55" s="114"/>
      <c r="F55" s="115">
        <f>SUM(F10:F52)</f>
        <v>151854.96</v>
      </c>
      <c r="G55" s="115">
        <f>SUM(G10:G52)</f>
        <v>598329.96</v>
      </c>
    </row>
    <row r="56" spans="1:9" ht="15" thickTop="1" x14ac:dyDescent="0.35">
      <c r="B56" s="58"/>
      <c r="C56" s="58"/>
      <c r="D56" s="58"/>
      <c r="E56" s="58"/>
      <c r="F56" s="100"/>
    </row>
    <row r="57" spans="1:9" x14ac:dyDescent="0.35">
      <c r="B57" s="58"/>
      <c r="C57" s="58"/>
      <c r="D57" s="58"/>
      <c r="E57" s="58"/>
      <c r="F57" s="100"/>
    </row>
  </sheetData>
  <mergeCells count="3">
    <mergeCell ref="B2:G2"/>
    <mergeCell ref="B3:G3"/>
    <mergeCell ref="B4:G4"/>
  </mergeCells>
  <phoneticPr fontId="27" type="noConversion"/>
  <pageMargins left="0.39370078740157483" right="0.15748031496062992" top="0.51181102362204722" bottom="0.43307086614173229" header="0.51181102362204722" footer="0.51181102362204722"/>
  <pageSetup scale="8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49"/>
  <sheetViews>
    <sheetView topLeftCell="B4" zoomScale="84" zoomScaleNormal="84" workbookViewId="0">
      <pane xSplit="2" ySplit="12" topLeftCell="D16" activePane="bottomRight" state="frozen"/>
      <selection activeCell="B4" sqref="B4"/>
      <selection pane="topRight" activeCell="D4" sqref="D4"/>
      <selection pane="bottomLeft" activeCell="B16" sqref="B16"/>
      <selection pane="bottomRight" activeCell="A17" sqref="A17"/>
    </sheetView>
  </sheetViews>
  <sheetFormatPr baseColWidth="10" defaultColWidth="11.44140625" defaultRowHeight="14.4" x14ac:dyDescent="0.35"/>
  <cols>
    <col min="1" max="1" width="4.109375" style="138" customWidth="1"/>
    <col min="2" max="2" width="6.6640625" style="136" customWidth="1"/>
    <col min="3" max="3" width="45" style="137" customWidth="1"/>
    <col min="4" max="4" width="38.88671875" style="137" bestFit="1" customWidth="1"/>
    <col min="5" max="5" width="17.88671875" style="138" customWidth="1"/>
    <col min="6" max="6" width="22.44140625" style="138" customWidth="1"/>
    <col min="7" max="7" width="20.33203125" style="138" customWidth="1"/>
    <col min="8" max="8" width="11.88671875" style="138" customWidth="1"/>
    <col min="9" max="9" width="15.109375" style="138" customWidth="1"/>
    <col min="10" max="10" width="31.33203125" style="138" customWidth="1"/>
    <col min="11" max="11" width="11.44140625" style="171"/>
    <col min="12" max="16384" width="11.44140625" style="138"/>
  </cols>
  <sheetData>
    <row r="5" spans="2:11" ht="15" thickBot="1" x14ac:dyDescent="0.4">
      <c r="H5" s="168"/>
    </row>
    <row r="6" spans="2:11" ht="15" customHeight="1" x14ac:dyDescent="0.35">
      <c r="B6" s="136" t="s">
        <v>10</v>
      </c>
      <c r="C6" s="200" t="s">
        <v>11</v>
      </c>
      <c r="D6" s="201"/>
      <c r="E6" s="201"/>
      <c r="F6" s="201"/>
      <c r="G6" s="201"/>
      <c r="H6" s="201"/>
      <c r="I6" s="202"/>
      <c r="J6" s="139"/>
    </row>
    <row r="7" spans="2:11" ht="16.2" x14ac:dyDescent="0.35">
      <c r="C7" s="203" t="s">
        <v>329</v>
      </c>
      <c r="D7" s="204"/>
      <c r="E7" s="204"/>
      <c r="F7" s="204"/>
      <c r="G7" s="204"/>
      <c r="H7" s="204"/>
      <c r="I7" s="205"/>
      <c r="J7" s="139"/>
    </row>
    <row r="8" spans="2:11" s="142" customFormat="1" ht="21" customHeight="1" thickBot="1" x14ac:dyDescent="0.3">
      <c r="B8" s="140"/>
      <c r="C8" s="206" t="s">
        <v>375</v>
      </c>
      <c r="D8" s="207"/>
      <c r="E8" s="207"/>
      <c r="F8" s="207"/>
      <c r="G8" s="207"/>
      <c r="H8" s="207"/>
      <c r="I8" s="208"/>
      <c r="J8" s="141"/>
      <c r="K8" s="155"/>
    </row>
    <row r="9" spans="2:11" ht="15" hidden="1" thickBot="1" x14ac:dyDescent="0.4"/>
    <row r="10" spans="2:11" ht="15" hidden="1" thickBot="1" x14ac:dyDescent="0.4">
      <c r="E10" s="209" t="s">
        <v>302</v>
      </c>
      <c r="F10" s="210"/>
      <c r="J10" s="143"/>
    </row>
    <row r="11" spans="2:11" ht="15" hidden="1" thickBot="1" x14ac:dyDescent="0.4"/>
    <row r="12" spans="2:11" s="158" customFormat="1" ht="28.2" customHeight="1" thickBot="1" x14ac:dyDescent="0.3">
      <c r="B12" s="157"/>
      <c r="C12" s="197" t="s">
        <v>330</v>
      </c>
      <c r="D12" s="198"/>
      <c r="E12" s="199"/>
      <c r="G12" s="163" t="s">
        <v>446</v>
      </c>
      <c r="K12" s="172"/>
    </row>
    <row r="13" spans="2:11" x14ac:dyDescent="0.35">
      <c r="B13" s="144"/>
      <c r="C13" s="167"/>
      <c r="D13" s="167"/>
      <c r="E13" s="156"/>
      <c r="F13" s="145"/>
      <c r="G13" s="145"/>
      <c r="H13" s="145"/>
      <c r="I13" s="145"/>
      <c r="J13" s="145"/>
      <c r="K13" s="173"/>
    </row>
    <row r="14" spans="2:11" x14ac:dyDescent="0.35">
      <c r="B14" s="146" t="s">
        <v>13</v>
      </c>
      <c r="C14" s="146" t="s">
        <v>303</v>
      </c>
      <c r="D14" s="146" t="s">
        <v>304</v>
      </c>
      <c r="E14" s="146" t="s">
        <v>305</v>
      </c>
      <c r="F14" s="146" t="s">
        <v>306</v>
      </c>
      <c r="G14" s="146" t="s">
        <v>307</v>
      </c>
      <c r="H14" s="146" t="s">
        <v>308</v>
      </c>
      <c r="I14" s="146" t="s">
        <v>309</v>
      </c>
      <c r="J14" s="146" t="s">
        <v>310</v>
      </c>
      <c r="K14" s="173"/>
    </row>
    <row r="15" spans="2:11" ht="15" thickBot="1" x14ac:dyDescent="0.4">
      <c r="B15" s="147" t="s">
        <v>311</v>
      </c>
      <c r="C15" s="148"/>
      <c r="D15" s="148"/>
      <c r="E15" s="149"/>
      <c r="F15" s="149"/>
      <c r="G15" s="149"/>
      <c r="H15" s="150"/>
      <c r="I15" s="150"/>
      <c r="J15" s="149"/>
      <c r="K15" s="173"/>
    </row>
    <row r="16" spans="2:11" s="142" customFormat="1" ht="30.75" customHeight="1" x14ac:dyDescent="0.25">
      <c r="B16" s="151">
        <v>1</v>
      </c>
      <c r="C16" s="152" t="s">
        <v>411</v>
      </c>
      <c r="D16" s="152" t="s">
        <v>331</v>
      </c>
      <c r="E16" s="153" t="s">
        <v>45</v>
      </c>
      <c r="F16" s="153" t="s">
        <v>312</v>
      </c>
      <c r="G16" s="153" t="s">
        <v>313</v>
      </c>
      <c r="H16" s="153">
        <v>2004</v>
      </c>
      <c r="I16" s="153" t="s">
        <v>314</v>
      </c>
      <c r="J16" s="153" t="s">
        <v>46</v>
      </c>
      <c r="K16" s="155"/>
    </row>
    <row r="17" spans="2:11" s="142" customFormat="1" ht="30.75" customHeight="1" x14ac:dyDescent="0.25">
      <c r="B17" s="151">
        <v>2</v>
      </c>
      <c r="C17" s="152" t="s">
        <v>406</v>
      </c>
      <c r="D17" s="152" t="s">
        <v>316</v>
      </c>
      <c r="E17" s="153" t="s">
        <v>45</v>
      </c>
      <c r="F17" s="153" t="s">
        <v>312</v>
      </c>
      <c r="G17" s="153" t="s">
        <v>317</v>
      </c>
      <c r="H17" s="153">
        <v>2008</v>
      </c>
      <c r="I17" s="153" t="s">
        <v>318</v>
      </c>
      <c r="J17" s="153" t="s">
        <v>56</v>
      </c>
      <c r="K17" s="155"/>
    </row>
    <row r="18" spans="2:11" s="155" customFormat="1" ht="30.75" customHeight="1" x14ac:dyDescent="0.25">
      <c r="B18" s="151">
        <v>3</v>
      </c>
      <c r="C18" s="152" t="s">
        <v>407</v>
      </c>
      <c r="D18" s="152" t="s">
        <v>316</v>
      </c>
      <c r="E18" s="153" t="s">
        <v>45</v>
      </c>
      <c r="F18" s="153" t="s">
        <v>319</v>
      </c>
      <c r="G18" s="153" t="s">
        <v>320</v>
      </c>
      <c r="H18" s="153">
        <v>2009</v>
      </c>
      <c r="I18" s="153" t="s">
        <v>321</v>
      </c>
      <c r="J18" s="153" t="s">
        <v>57</v>
      </c>
    </row>
    <row r="19" spans="2:11" s="155" customFormat="1" ht="30.75" customHeight="1" x14ac:dyDescent="0.25">
      <c r="B19" s="151">
        <v>4</v>
      </c>
      <c r="C19" s="152" t="s">
        <v>408</v>
      </c>
      <c r="D19" s="152" t="s">
        <v>316</v>
      </c>
      <c r="E19" s="153" t="s">
        <v>45</v>
      </c>
      <c r="F19" s="153" t="s">
        <v>319</v>
      </c>
      <c r="G19" s="153" t="s">
        <v>322</v>
      </c>
      <c r="H19" s="153">
        <v>2009</v>
      </c>
      <c r="I19" s="153" t="s">
        <v>323</v>
      </c>
      <c r="J19" s="153" t="s">
        <v>58</v>
      </c>
    </row>
    <row r="20" spans="2:11" s="155" customFormat="1" ht="30.75" customHeight="1" x14ac:dyDescent="0.25">
      <c r="B20" s="151">
        <v>5</v>
      </c>
      <c r="C20" s="152" t="s">
        <v>409</v>
      </c>
      <c r="D20" s="152" t="s">
        <v>316</v>
      </c>
      <c r="E20" s="153" t="s">
        <v>45</v>
      </c>
      <c r="F20" s="153" t="s">
        <v>319</v>
      </c>
      <c r="G20" s="153" t="s">
        <v>324</v>
      </c>
      <c r="H20" s="153">
        <v>2009</v>
      </c>
      <c r="I20" s="153" t="s">
        <v>325</v>
      </c>
      <c r="J20" s="153" t="s">
        <v>59</v>
      </c>
    </row>
    <row r="21" spans="2:11" s="155" customFormat="1" ht="30.75" customHeight="1" x14ac:dyDescent="0.25">
      <c r="B21" s="151">
        <v>6</v>
      </c>
      <c r="C21" s="152" t="s">
        <v>410</v>
      </c>
      <c r="D21" s="152" t="s">
        <v>316</v>
      </c>
      <c r="E21" s="153" t="s">
        <v>45</v>
      </c>
      <c r="F21" s="153" t="s">
        <v>319</v>
      </c>
      <c r="G21" s="153" t="s">
        <v>317</v>
      </c>
      <c r="H21" s="153">
        <v>2009</v>
      </c>
      <c r="I21" s="153" t="s">
        <v>326</v>
      </c>
      <c r="J21" s="153" t="s">
        <v>60</v>
      </c>
    </row>
    <row r="22" spans="2:11" s="155" customFormat="1" ht="30.75" customHeight="1" x14ac:dyDescent="0.25">
      <c r="B22" s="151">
        <v>7</v>
      </c>
      <c r="C22" s="152" t="s">
        <v>401</v>
      </c>
      <c r="D22" s="152" t="s">
        <v>316</v>
      </c>
      <c r="E22" s="153" t="s">
        <v>45</v>
      </c>
      <c r="F22" s="153" t="s">
        <v>319</v>
      </c>
      <c r="G22" s="153" t="s">
        <v>317</v>
      </c>
      <c r="H22" s="153">
        <v>2009</v>
      </c>
      <c r="I22" s="153" t="s">
        <v>327</v>
      </c>
      <c r="J22" s="153" t="s">
        <v>61</v>
      </c>
    </row>
    <row r="23" spans="2:11" s="155" customFormat="1" ht="30.75" customHeight="1" x14ac:dyDescent="0.25">
      <c r="B23" s="151">
        <v>8</v>
      </c>
      <c r="C23" s="152" t="s">
        <v>416</v>
      </c>
      <c r="D23" s="152" t="s">
        <v>332</v>
      </c>
      <c r="E23" s="153" t="s">
        <v>315</v>
      </c>
      <c r="F23" s="153" t="s">
        <v>328</v>
      </c>
      <c r="G23" s="153" t="s">
        <v>333</v>
      </c>
      <c r="H23" s="153">
        <v>2011</v>
      </c>
      <c r="I23" s="153" t="s">
        <v>370</v>
      </c>
      <c r="J23" s="153" t="s">
        <v>69</v>
      </c>
    </row>
    <row r="24" spans="2:11" s="155" customFormat="1" ht="30.75" customHeight="1" x14ac:dyDescent="0.25">
      <c r="B24" s="154"/>
      <c r="C24" s="159"/>
      <c r="D24" s="160"/>
      <c r="E24" s="161"/>
      <c r="F24" s="161"/>
      <c r="G24" s="161"/>
      <c r="H24" s="161"/>
      <c r="I24" s="161"/>
      <c r="J24" s="161"/>
    </row>
    <row r="25" spans="2:11" s="155" customFormat="1" ht="30.75" customHeight="1" thickBot="1" x14ac:dyDescent="0.3">
      <c r="B25" s="154"/>
      <c r="C25" s="159"/>
      <c r="D25" s="160"/>
      <c r="E25" s="161"/>
      <c r="F25" s="161"/>
      <c r="G25" s="161"/>
      <c r="H25" s="161"/>
      <c r="I25" s="161"/>
      <c r="J25" s="161"/>
    </row>
    <row r="26" spans="2:11" s="142" customFormat="1" ht="28.2" customHeight="1" thickBot="1" x14ac:dyDescent="0.3">
      <c r="B26" s="140"/>
      <c r="C26" s="164" t="s">
        <v>334</v>
      </c>
      <c r="D26" s="165"/>
      <c r="E26" s="166"/>
      <c r="G26" s="163" t="s">
        <v>446</v>
      </c>
      <c r="K26" s="155"/>
    </row>
    <row r="27" spans="2:11" x14ac:dyDescent="0.35">
      <c r="B27" s="144"/>
      <c r="C27" s="144"/>
      <c r="D27" s="144"/>
      <c r="E27" s="156"/>
      <c r="F27" s="145"/>
      <c r="G27" s="145"/>
      <c r="H27" s="145"/>
      <c r="I27" s="145"/>
      <c r="J27" s="145"/>
      <c r="K27" s="173"/>
    </row>
    <row r="28" spans="2:11" x14ac:dyDescent="0.35">
      <c r="B28" s="146" t="s">
        <v>13</v>
      </c>
      <c r="C28" s="146" t="s">
        <v>303</v>
      </c>
      <c r="D28" s="146" t="s">
        <v>304</v>
      </c>
      <c r="E28" s="146" t="s">
        <v>305</v>
      </c>
      <c r="F28" s="146" t="s">
        <v>306</v>
      </c>
      <c r="G28" s="146" t="s">
        <v>307</v>
      </c>
      <c r="H28" s="146" t="s">
        <v>308</v>
      </c>
      <c r="I28" s="146" t="s">
        <v>309</v>
      </c>
      <c r="J28" s="146" t="s">
        <v>310</v>
      </c>
      <c r="K28" s="173"/>
    </row>
    <row r="29" spans="2:11" ht="15" thickBot="1" x14ac:dyDescent="0.4">
      <c r="B29" s="147" t="s">
        <v>311</v>
      </c>
      <c r="C29" s="148"/>
      <c r="D29" s="148"/>
      <c r="E29" s="149"/>
      <c r="F29" s="149"/>
      <c r="G29" s="149"/>
      <c r="H29" s="150"/>
      <c r="I29" s="150"/>
      <c r="J29" s="149"/>
      <c r="K29" s="173"/>
    </row>
    <row r="31" spans="2:11" s="155" customFormat="1" ht="30.75" customHeight="1" x14ac:dyDescent="0.25">
      <c r="B31" s="151">
        <v>1</v>
      </c>
      <c r="C31" s="170" t="s">
        <v>399</v>
      </c>
      <c r="D31" s="162" t="s">
        <v>172</v>
      </c>
      <c r="E31" s="153" t="s">
        <v>335</v>
      </c>
      <c r="F31" s="153" t="s">
        <v>336</v>
      </c>
      <c r="G31" s="153" t="s">
        <v>337</v>
      </c>
      <c r="H31" s="153">
        <v>2012</v>
      </c>
      <c r="I31" s="153" t="s">
        <v>338</v>
      </c>
      <c r="J31" s="153">
        <v>25930</v>
      </c>
    </row>
    <row r="32" spans="2:11" s="155" customFormat="1" ht="30.75" customHeight="1" x14ac:dyDescent="0.25">
      <c r="B32" s="151">
        <v>2</v>
      </c>
      <c r="C32" s="170" t="s">
        <v>400</v>
      </c>
      <c r="D32" s="162" t="s">
        <v>62</v>
      </c>
      <c r="E32" s="153" t="s">
        <v>335</v>
      </c>
      <c r="F32" s="153" t="s">
        <v>336</v>
      </c>
      <c r="G32" s="153" t="s">
        <v>337</v>
      </c>
      <c r="H32" s="153">
        <v>2012</v>
      </c>
      <c r="I32" s="153" t="s">
        <v>339</v>
      </c>
      <c r="J32" s="153">
        <v>31497</v>
      </c>
    </row>
    <row r="33" spans="2:10" s="155" customFormat="1" ht="30.75" customHeight="1" x14ac:dyDescent="0.25">
      <c r="B33" s="151">
        <v>3</v>
      </c>
      <c r="C33" s="152" t="s">
        <v>418</v>
      </c>
      <c r="D33" s="162" t="s">
        <v>62</v>
      </c>
      <c r="E33" s="153" t="s">
        <v>335</v>
      </c>
      <c r="F33" s="153" t="s">
        <v>336</v>
      </c>
      <c r="G33" s="153" t="s">
        <v>337</v>
      </c>
      <c r="H33" s="153">
        <v>2012</v>
      </c>
      <c r="I33" s="153" t="s">
        <v>340</v>
      </c>
      <c r="J33" s="153">
        <v>20842</v>
      </c>
    </row>
    <row r="34" spans="2:10" s="155" customFormat="1" ht="30.75" customHeight="1" x14ac:dyDescent="0.25">
      <c r="B34" s="151">
        <v>4</v>
      </c>
      <c r="C34" s="152" t="s">
        <v>412</v>
      </c>
      <c r="D34" s="162" t="s">
        <v>413</v>
      </c>
      <c r="E34" s="153" t="s">
        <v>341</v>
      </c>
      <c r="F34" s="153" t="s">
        <v>342</v>
      </c>
      <c r="G34" s="153" t="s">
        <v>337</v>
      </c>
      <c r="H34" s="153">
        <v>2012</v>
      </c>
      <c r="I34" s="153" t="s">
        <v>343</v>
      </c>
      <c r="J34" s="153">
        <v>30872</v>
      </c>
    </row>
    <row r="35" spans="2:10" s="155" customFormat="1" ht="30.75" customHeight="1" x14ac:dyDescent="0.25">
      <c r="B35" s="151">
        <v>5</v>
      </c>
      <c r="C35" s="152" t="s">
        <v>415</v>
      </c>
      <c r="D35" s="162" t="s">
        <v>440</v>
      </c>
      <c r="E35" s="153" t="s">
        <v>341</v>
      </c>
      <c r="F35" s="153" t="s">
        <v>342</v>
      </c>
      <c r="G35" s="153" t="s">
        <v>337</v>
      </c>
      <c r="H35" s="153">
        <v>2012</v>
      </c>
      <c r="I35" s="153" t="s">
        <v>344</v>
      </c>
      <c r="J35" s="153">
        <v>19968</v>
      </c>
    </row>
    <row r="36" spans="2:10" s="155" customFormat="1" ht="30.75" customHeight="1" x14ac:dyDescent="0.25">
      <c r="B36" s="151">
        <v>6</v>
      </c>
      <c r="C36" s="170" t="s">
        <v>377</v>
      </c>
      <c r="D36" s="162" t="s">
        <v>383</v>
      </c>
      <c r="E36" s="153" t="s">
        <v>341</v>
      </c>
      <c r="F36" s="153" t="s">
        <v>342</v>
      </c>
      <c r="G36" s="153" t="s">
        <v>337</v>
      </c>
      <c r="H36" s="153">
        <v>2012</v>
      </c>
      <c r="I36" s="153" t="s">
        <v>345</v>
      </c>
      <c r="J36" s="153">
        <v>19986</v>
      </c>
    </row>
    <row r="37" spans="2:10" s="155" customFormat="1" ht="30.75" customHeight="1" x14ac:dyDescent="0.25">
      <c r="B37" s="151">
        <v>7</v>
      </c>
      <c r="C37" s="170" t="s">
        <v>376</v>
      </c>
      <c r="D37" s="162" t="s">
        <v>172</v>
      </c>
      <c r="E37" s="153" t="s">
        <v>341</v>
      </c>
      <c r="F37" s="153" t="s">
        <v>342</v>
      </c>
      <c r="G37" s="153" t="s">
        <v>337</v>
      </c>
      <c r="H37" s="153">
        <v>2012</v>
      </c>
      <c r="I37" s="153" t="s">
        <v>346</v>
      </c>
      <c r="J37" s="153">
        <v>10747</v>
      </c>
    </row>
    <row r="38" spans="2:10" s="155" customFormat="1" ht="30.75" customHeight="1" x14ac:dyDescent="0.25">
      <c r="B38" s="151">
        <v>8</v>
      </c>
      <c r="C38" s="170" t="s">
        <v>414</v>
      </c>
      <c r="D38" s="162" t="s">
        <v>384</v>
      </c>
      <c r="E38" s="153" t="s">
        <v>347</v>
      </c>
      <c r="F38" s="153" t="s">
        <v>348</v>
      </c>
      <c r="G38" s="153" t="s">
        <v>337</v>
      </c>
      <c r="H38" s="153">
        <v>2011</v>
      </c>
      <c r="I38" s="153" t="s">
        <v>349</v>
      </c>
      <c r="J38" s="153">
        <v>26628</v>
      </c>
    </row>
    <row r="39" spans="2:10" s="155" customFormat="1" ht="30.75" customHeight="1" x14ac:dyDescent="0.25">
      <c r="B39" s="151">
        <v>9</v>
      </c>
      <c r="C39" s="152" t="s">
        <v>378</v>
      </c>
      <c r="D39" s="162" t="s">
        <v>385</v>
      </c>
      <c r="E39" s="153" t="s">
        <v>347</v>
      </c>
      <c r="F39" s="153" t="s">
        <v>348</v>
      </c>
      <c r="G39" s="153" t="s">
        <v>337</v>
      </c>
      <c r="H39" s="153">
        <v>2012</v>
      </c>
      <c r="I39" s="153" t="s">
        <v>350</v>
      </c>
      <c r="J39" s="153">
        <v>13837</v>
      </c>
    </row>
    <row r="40" spans="2:10" s="155" customFormat="1" ht="30.75" customHeight="1" x14ac:dyDescent="0.25">
      <c r="B40" s="151">
        <v>10</v>
      </c>
      <c r="C40" s="170" t="s">
        <v>439</v>
      </c>
      <c r="D40" s="162" t="s">
        <v>402</v>
      </c>
      <c r="E40" s="153" t="s">
        <v>347</v>
      </c>
      <c r="F40" s="153" t="s">
        <v>348</v>
      </c>
      <c r="G40" s="153" t="s">
        <v>337</v>
      </c>
      <c r="H40" s="153">
        <v>2012</v>
      </c>
      <c r="I40" s="153" t="s">
        <v>351</v>
      </c>
      <c r="J40" s="153">
        <v>30000</v>
      </c>
    </row>
    <row r="41" spans="2:10" s="155" customFormat="1" ht="30.75" customHeight="1" x14ac:dyDescent="0.25">
      <c r="B41" s="151">
        <v>11</v>
      </c>
      <c r="C41" s="152" t="s">
        <v>379</v>
      </c>
      <c r="D41" s="162" t="s">
        <v>352</v>
      </c>
      <c r="E41" s="153" t="s">
        <v>347</v>
      </c>
      <c r="F41" s="153" t="s">
        <v>348</v>
      </c>
      <c r="G41" s="153" t="s">
        <v>337</v>
      </c>
      <c r="H41" s="153">
        <v>2012</v>
      </c>
      <c r="I41" s="153" t="s">
        <v>353</v>
      </c>
      <c r="J41" s="153">
        <v>20230</v>
      </c>
    </row>
    <row r="42" spans="2:10" s="155" customFormat="1" ht="30.75" customHeight="1" x14ac:dyDescent="0.25">
      <c r="B42" s="151">
        <v>12</v>
      </c>
      <c r="C42" s="152" t="s">
        <v>416</v>
      </c>
      <c r="D42" s="162" t="s">
        <v>70</v>
      </c>
      <c r="E42" s="153" t="s">
        <v>347</v>
      </c>
      <c r="F42" s="153" t="s">
        <v>354</v>
      </c>
      <c r="G42" s="153" t="s">
        <v>337</v>
      </c>
      <c r="H42" s="153">
        <v>2012</v>
      </c>
      <c r="I42" s="153" t="s">
        <v>355</v>
      </c>
      <c r="J42" s="153">
        <v>25403</v>
      </c>
    </row>
    <row r="43" spans="2:10" s="155" customFormat="1" ht="30.75" customHeight="1" x14ac:dyDescent="0.25">
      <c r="B43" s="151">
        <v>13</v>
      </c>
      <c r="C43" s="152" t="s">
        <v>416</v>
      </c>
      <c r="D43" s="162" t="s">
        <v>70</v>
      </c>
      <c r="E43" s="153" t="s">
        <v>347</v>
      </c>
      <c r="F43" s="153" t="s">
        <v>354</v>
      </c>
      <c r="G43" s="153" t="s">
        <v>337</v>
      </c>
      <c r="H43" s="153">
        <v>2012</v>
      </c>
      <c r="I43" s="153" t="s">
        <v>356</v>
      </c>
      <c r="J43" s="153">
        <v>7575</v>
      </c>
    </row>
    <row r="44" spans="2:10" s="155" customFormat="1" ht="30.75" customHeight="1" x14ac:dyDescent="0.25">
      <c r="B44" s="151">
        <v>14</v>
      </c>
      <c r="C44" s="152" t="s">
        <v>416</v>
      </c>
      <c r="D44" s="162" t="s">
        <v>70</v>
      </c>
      <c r="E44" s="153" t="s">
        <v>45</v>
      </c>
      <c r="F44" s="153" t="s">
        <v>357</v>
      </c>
      <c r="G44" s="153" t="s">
        <v>337</v>
      </c>
      <c r="H44" s="153">
        <v>2006</v>
      </c>
      <c r="I44" s="153" t="s">
        <v>358</v>
      </c>
      <c r="J44" s="153">
        <v>84852</v>
      </c>
    </row>
    <row r="45" spans="2:10" s="155" customFormat="1" ht="30.75" customHeight="1" x14ac:dyDescent="0.25">
      <c r="B45" s="151">
        <v>15</v>
      </c>
      <c r="C45" s="152" t="s">
        <v>380</v>
      </c>
      <c r="D45" s="162" t="s">
        <v>402</v>
      </c>
      <c r="E45" s="153" t="s">
        <v>359</v>
      </c>
      <c r="F45" s="153" t="s">
        <v>360</v>
      </c>
      <c r="G45" s="153" t="s">
        <v>337</v>
      </c>
      <c r="H45" s="153">
        <v>2006</v>
      </c>
      <c r="I45" s="153" t="s">
        <v>361</v>
      </c>
      <c r="J45" s="153">
        <v>63797</v>
      </c>
    </row>
    <row r="46" spans="2:10" s="155" customFormat="1" ht="30.75" customHeight="1" x14ac:dyDescent="0.25">
      <c r="B46" s="151">
        <v>16</v>
      </c>
      <c r="C46" s="152" t="s">
        <v>362</v>
      </c>
      <c r="D46" s="162" t="s">
        <v>402</v>
      </c>
      <c r="E46" s="153" t="s">
        <v>359</v>
      </c>
      <c r="F46" s="153" t="s">
        <v>360</v>
      </c>
      <c r="G46" s="153" t="s">
        <v>337</v>
      </c>
      <c r="H46" s="153">
        <v>2006</v>
      </c>
      <c r="I46" s="153" t="s">
        <v>363</v>
      </c>
      <c r="J46" s="153">
        <v>100120</v>
      </c>
    </row>
    <row r="47" spans="2:10" s="155" customFormat="1" ht="30.75" customHeight="1" x14ac:dyDescent="0.25">
      <c r="B47" s="151">
        <v>17</v>
      </c>
      <c r="C47" s="152" t="s">
        <v>381</v>
      </c>
      <c r="D47" s="162" t="s">
        <v>402</v>
      </c>
      <c r="E47" s="153" t="s">
        <v>364</v>
      </c>
      <c r="F47" s="153" t="s">
        <v>365</v>
      </c>
      <c r="G47" s="153" t="s">
        <v>337</v>
      </c>
      <c r="H47" s="153">
        <v>2006</v>
      </c>
      <c r="I47" s="153" t="s">
        <v>366</v>
      </c>
      <c r="J47" s="153">
        <v>58866</v>
      </c>
    </row>
    <row r="48" spans="2:10" s="155" customFormat="1" ht="30.75" customHeight="1" x14ac:dyDescent="0.25">
      <c r="B48" s="151">
        <v>18</v>
      </c>
      <c r="C48" s="152" t="s">
        <v>382</v>
      </c>
      <c r="D48" s="162" t="s">
        <v>417</v>
      </c>
      <c r="E48" s="153" t="s">
        <v>364</v>
      </c>
      <c r="F48" s="153" t="s">
        <v>365</v>
      </c>
      <c r="G48" s="153" t="s">
        <v>337</v>
      </c>
      <c r="H48" s="153">
        <v>2006</v>
      </c>
      <c r="I48" s="153" t="s">
        <v>367</v>
      </c>
      <c r="J48" s="153">
        <v>60656</v>
      </c>
    </row>
    <row r="49" spans="2:10" s="155" customFormat="1" ht="30.75" customHeight="1" x14ac:dyDescent="0.25">
      <c r="B49" s="151">
        <v>19</v>
      </c>
      <c r="C49" s="152" t="s">
        <v>401</v>
      </c>
      <c r="D49" s="152" t="s">
        <v>24</v>
      </c>
      <c r="E49" s="153" t="s">
        <v>403</v>
      </c>
      <c r="F49" s="153"/>
      <c r="G49" s="153" t="s">
        <v>404</v>
      </c>
      <c r="H49" s="153">
        <v>2009</v>
      </c>
      <c r="I49" s="153" t="s">
        <v>405</v>
      </c>
      <c r="J49" s="153"/>
    </row>
  </sheetData>
  <mergeCells count="5">
    <mergeCell ref="C12:E12"/>
    <mergeCell ref="C6:I6"/>
    <mergeCell ref="C7:I7"/>
    <mergeCell ref="C8:I8"/>
    <mergeCell ref="E10:F10"/>
  </mergeCells>
  <pageMargins left="0.9055118110236221" right="0.15748031496062992" top="0.15748031496062992" bottom="0.15748031496062992" header="0.15748031496062992" footer="0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MOBILIARIO  Y EQ.</vt:lpstr>
      <vt:lpstr>EQ. DE COMPUTO</vt:lpstr>
      <vt:lpstr>EQ DE COMUNICACION</vt:lpstr>
      <vt:lpstr>EQ DE TRANSPORTE </vt:lpstr>
      <vt:lpstr>PROG DE COMPUTO</vt:lpstr>
      <vt:lpstr>AUDIO Y VIDEO</vt:lpstr>
      <vt:lpstr>VEHIC. UTILITARIOS</vt:lpstr>
      <vt:lpstr>'MOBILIARIO  Y EQ.'!Área_de_impresión</vt:lpstr>
      <vt:lpstr>'EQ DE TRANSPORTE '!Títulos_a_imprimir</vt:lpstr>
      <vt:lpstr>'EQ. DE COMPUTO'!Títulos_a_imprimir</vt:lpstr>
      <vt:lpstr>'MOBILIARIO  Y EQ.'!Títulos_a_imprimir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Gonzalez Cazares</dc:creator>
  <cp:lastModifiedBy>Adriana Molina Becerril</cp:lastModifiedBy>
  <cp:lastPrinted>2017-02-03T21:02:38Z</cp:lastPrinted>
  <dcterms:created xsi:type="dcterms:W3CDTF">2009-10-19T14:49:59Z</dcterms:created>
  <dcterms:modified xsi:type="dcterms:W3CDTF">2017-02-03T21:04:11Z</dcterms:modified>
</cp:coreProperties>
</file>